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240" yWindow="120" windowWidth="17490" windowHeight="7500" activeTab="1"/>
  </bookViews>
  <sheets>
    <sheet name="4" sheetId="2" r:id="rId1"/>
    <sheet name="contractuali" sheetId="4" r:id="rId2"/>
    <sheet name="3" sheetId="5" r:id="rId3"/>
    <sheet name="Sheet1" sheetId="6" r:id="rId4"/>
    <sheet name="3.5" sheetId="7" r:id="rId5"/>
  </sheets>
  <calcPr calcId="124519"/>
</workbook>
</file>

<file path=xl/calcChain.xml><?xml version="1.0" encoding="utf-8"?>
<calcChain xmlns="http://schemas.openxmlformats.org/spreadsheetml/2006/main">
  <c r="E25" i="4"/>
  <c r="F48" i="7"/>
  <c r="G48" s="1"/>
  <c r="H48" s="1"/>
  <c r="I48" s="1"/>
  <c r="J48" s="1"/>
  <c r="E48"/>
  <c r="F47"/>
  <c r="G47" s="1"/>
  <c r="H47" s="1"/>
  <c r="I47" s="1"/>
  <c r="J47" s="1"/>
  <c r="E47"/>
  <c r="F46"/>
  <c r="G46" s="1"/>
  <c r="H46" s="1"/>
  <c r="I46" s="1"/>
  <c r="J46" s="1"/>
  <c r="E46"/>
  <c r="E45"/>
  <c r="F45" s="1"/>
  <c r="G45" s="1"/>
  <c r="H45" s="1"/>
  <c r="I45" s="1"/>
  <c r="J45" s="1"/>
  <c r="E44"/>
  <c r="F44" s="1"/>
  <c r="G44" s="1"/>
  <c r="H44" s="1"/>
  <c r="I44" s="1"/>
  <c r="J44" s="1"/>
  <c r="E43"/>
  <c r="F43" s="1"/>
  <c r="G43" s="1"/>
  <c r="H43" s="1"/>
  <c r="I43" s="1"/>
  <c r="J43" s="1"/>
  <c r="E42"/>
  <c r="F42" s="1"/>
  <c r="G42" s="1"/>
  <c r="H42" s="1"/>
  <c r="I42" s="1"/>
  <c r="J42" s="1"/>
  <c r="E41"/>
  <c r="F41" s="1"/>
  <c r="G41" s="1"/>
  <c r="H41" s="1"/>
  <c r="I41" s="1"/>
  <c r="J41" s="1"/>
  <c r="E40"/>
  <c r="F40" s="1"/>
  <c r="G40" s="1"/>
  <c r="H40" s="1"/>
  <c r="I40" s="1"/>
  <c r="J40" s="1"/>
  <c r="E39"/>
  <c r="F39" s="1"/>
  <c r="G39" s="1"/>
  <c r="H39" s="1"/>
  <c r="I39" s="1"/>
  <c r="J39" s="1"/>
  <c r="E38"/>
  <c r="F38" s="1"/>
  <c r="G38" s="1"/>
  <c r="H38" s="1"/>
  <c r="I38" s="1"/>
  <c r="J38" s="1"/>
  <c r="E37"/>
  <c r="F37" s="1"/>
  <c r="G37" s="1"/>
  <c r="H37" s="1"/>
  <c r="I37" s="1"/>
  <c r="J37" s="1"/>
  <c r="K37" s="1"/>
  <c r="E22"/>
  <c r="F22" s="1"/>
  <c r="E21"/>
  <c r="E20"/>
  <c r="E19"/>
  <c r="E17"/>
  <c r="E15"/>
  <c r="E2"/>
  <c r="E48" i="5" l="1"/>
  <c r="F48" s="1"/>
  <c r="G48" s="1"/>
  <c r="H48" s="1"/>
  <c r="I48" s="1"/>
  <c r="J48" s="1"/>
  <c r="E47"/>
  <c r="F47" s="1"/>
  <c r="G47" s="1"/>
  <c r="H47" s="1"/>
  <c r="I47" s="1"/>
  <c r="J47" s="1"/>
  <c r="E46"/>
  <c r="F46" s="1"/>
  <c r="G46" s="1"/>
  <c r="H46" s="1"/>
  <c r="I46" s="1"/>
  <c r="J46" s="1"/>
  <c r="E45"/>
  <c r="F45" s="1"/>
  <c r="G45" s="1"/>
  <c r="H45" s="1"/>
  <c r="I45" s="1"/>
  <c r="J45" s="1"/>
  <c r="E44"/>
  <c r="F44" s="1"/>
  <c r="G44" s="1"/>
  <c r="H44" s="1"/>
  <c r="I44" s="1"/>
  <c r="J44" s="1"/>
  <c r="E43"/>
  <c r="F43" s="1"/>
  <c r="G43" s="1"/>
  <c r="H43" s="1"/>
  <c r="I43" s="1"/>
  <c r="J43" s="1"/>
  <c r="E42"/>
  <c r="F42" s="1"/>
  <c r="G42" s="1"/>
  <c r="H42" s="1"/>
  <c r="I42" s="1"/>
  <c r="J42" s="1"/>
  <c r="E41"/>
  <c r="F41" s="1"/>
  <c r="G41" s="1"/>
  <c r="H41" s="1"/>
  <c r="I41" s="1"/>
  <c r="J41" s="1"/>
  <c r="E40"/>
  <c r="F40" s="1"/>
  <c r="G40" s="1"/>
  <c r="H40" s="1"/>
  <c r="I40" s="1"/>
  <c r="J40" s="1"/>
  <c r="E39"/>
  <c r="F39" s="1"/>
  <c r="G39" s="1"/>
  <c r="H39" s="1"/>
  <c r="I39" s="1"/>
  <c r="J39" s="1"/>
  <c r="E38"/>
  <c r="F38" s="1"/>
  <c r="G38" s="1"/>
  <c r="H38" s="1"/>
  <c r="I38" s="1"/>
  <c r="J38" s="1"/>
  <c r="E37"/>
  <c r="E22"/>
  <c r="F22" s="1"/>
  <c r="E21"/>
  <c r="E20"/>
  <c r="E19"/>
  <c r="E17"/>
  <c r="E15"/>
  <c r="E2"/>
  <c r="E23" i="2"/>
  <c r="F23" s="1"/>
  <c r="G23" s="1"/>
  <c r="H23" s="1"/>
  <c r="I23" s="1"/>
  <c r="J23" s="1"/>
  <c r="E24"/>
  <c r="F24" s="1"/>
  <c r="G24" s="1"/>
  <c r="H24" s="1"/>
  <c r="I24" s="1"/>
  <c r="J24" s="1"/>
  <c r="E25"/>
  <c r="F25" s="1"/>
  <c r="G25" s="1"/>
  <c r="H25" s="1"/>
  <c r="I25" s="1"/>
  <c r="J25" s="1"/>
  <c r="E22"/>
  <c r="F22" s="1"/>
  <c r="G22" s="1"/>
  <c r="H22" s="1"/>
  <c r="I22" s="1"/>
  <c r="J22" s="1"/>
  <c r="E27"/>
  <c r="F27" s="1"/>
  <c r="G27" s="1"/>
  <c r="H27" s="1"/>
  <c r="I27" s="1"/>
  <c r="J27" s="1"/>
  <c r="E28"/>
  <c r="F28" s="1"/>
  <c r="G28" s="1"/>
  <c r="H28" s="1"/>
  <c r="I28" s="1"/>
  <c r="J28" s="1"/>
  <c r="E29"/>
  <c r="F29" s="1"/>
  <c r="G29" s="1"/>
  <c r="H29" s="1"/>
  <c r="I29" s="1"/>
  <c r="J29" s="1"/>
  <c r="E26"/>
  <c r="F26" s="1"/>
  <c r="G26" s="1"/>
  <c r="H26" s="1"/>
  <c r="I26" s="1"/>
  <c r="J26" s="1"/>
  <c r="E15"/>
  <c r="F37" i="5" l="1"/>
  <c r="G37" s="1"/>
  <c r="H37" s="1"/>
  <c r="I37" s="1"/>
  <c r="J37" s="1"/>
  <c r="K37" s="1"/>
  <c r="F25" i="4"/>
  <c r="G25" s="1"/>
  <c r="H25" s="1"/>
  <c r="I25" s="1"/>
  <c r="J25" s="1"/>
  <c r="E24"/>
  <c r="F24" s="1"/>
  <c r="G24" s="1"/>
  <c r="H24" s="1"/>
  <c r="I24" s="1"/>
  <c r="J24" s="1"/>
  <c r="E23"/>
  <c r="F23" s="1"/>
  <c r="G23" s="1"/>
  <c r="H23" s="1"/>
  <c r="I23" s="1"/>
  <c r="J23" s="1"/>
  <c r="E22"/>
  <c r="F22" s="1"/>
  <c r="G22" s="1"/>
  <c r="H22" s="1"/>
  <c r="I22" s="1"/>
  <c r="J22" s="1"/>
  <c r="E21"/>
  <c r="F21" s="1"/>
  <c r="G21" s="1"/>
  <c r="H21" s="1"/>
  <c r="I21" s="1"/>
  <c r="J21" s="1"/>
  <c r="E20"/>
  <c r="F20" s="1"/>
  <c r="G20" s="1"/>
  <c r="H20" s="1"/>
  <c r="I20" s="1"/>
  <c r="J20" s="1"/>
  <c r="E19"/>
  <c r="F19" s="1"/>
  <c r="G19" s="1"/>
  <c r="H19" s="1"/>
  <c r="I19" s="1"/>
  <c r="J19" s="1"/>
  <c r="E18"/>
  <c r="F18" s="1"/>
  <c r="G18" s="1"/>
  <c r="H18" s="1"/>
  <c r="I18" s="1"/>
  <c r="J18" s="1"/>
  <c r="E17"/>
  <c r="F17" s="1"/>
  <c r="G17" s="1"/>
  <c r="H17" s="1"/>
  <c r="I17" s="1"/>
  <c r="J17" s="1"/>
  <c r="E16"/>
  <c r="F16" s="1"/>
  <c r="G16" s="1"/>
  <c r="H16" s="1"/>
  <c r="I16" s="1"/>
  <c r="J16" s="1"/>
  <c r="E15"/>
  <c r="F15" s="1"/>
  <c r="G15" s="1"/>
  <c r="H15" s="1"/>
  <c r="I15" s="1"/>
  <c r="J15" s="1"/>
  <c r="E14"/>
  <c r="F14" s="1"/>
  <c r="G14" s="1"/>
  <c r="H14" s="1"/>
  <c r="I14" s="1"/>
  <c r="J14" s="1"/>
  <c r="E13"/>
  <c r="F13" s="1"/>
  <c r="G13" l="1"/>
  <c r="H13" s="1"/>
  <c r="I13" s="1"/>
  <c r="J13" s="1"/>
  <c r="E2" i="2" l="1"/>
</calcChain>
</file>

<file path=xl/sharedStrings.xml><?xml version="1.0" encoding="utf-8"?>
<sst xmlns="http://schemas.openxmlformats.org/spreadsheetml/2006/main" count="266" uniqueCount="69">
  <si>
    <t>Anexa nr. VIII  - FAMILIA OCUPAȚIONALĂ DE FUNCȚII BUGETARE ”ADMINISTRAȚIE”</t>
  </si>
  <si>
    <t>Capitolul I lit. A - Salarizarea funcționarilor publici</t>
  </si>
  <si>
    <t>III. Nomenclatorul şi ierarhia funcţiilor publice din administratia publica locală</t>
  </si>
  <si>
    <t>a) Funcţii publice de conducere</t>
  </si>
  <si>
    <t>Nr. crt.</t>
  </si>
  <si>
    <t>Funcţia</t>
  </si>
  <si>
    <t>Nivelul studiilor</t>
  </si>
  <si>
    <t>1</t>
  </si>
  <si>
    <t>Secretar al unităţii administrativ-teritoriale</t>
  </si>
  <si>
    <t>2</t>
  </si>
  <si>
    <r>
      <t xml:space="preserve">Director general  </t>
    </r>
    <r>
      <rPr>
        <vertAlign val="superscript"/>
        <sz val="10"/>
        <rFont val="Times New Roman"/>
        <family val="1"/>
        <charset val="1"/>
      </rPr>
      <t>1)</t>
    </r>
    <r>
      <rPr>
        <sz val="10"/>
        <rFont val="Times New Roman"/>
        <family val="1"/>
        <charset val="1"/>
      </rPr>
      <t>,controlor financiar şef</t>
    </r>
  </si>
  <si>
    <t>S</t>
  </si>
  <si>
    <t>3</t>
  </si>
  <si>
    <r>
      <t xml:space="preserve">Arhitect-şef </t>
    </r>
    <r>
      <rPr>
        <vertAlign val="superscript"/>
        <sz val="10"/>
        <rFont val="Times New Roman"/>
        <family val="1"/>
        <charset val="1"/>
      </rPr>
      <t>2)</t>
    </r>
  </si>
  <si>
    <t>4</t>
  </si>
  <si>
    <t>Director general adjunct,  controlor financiar şef adjunct</t>
  </si>
  <si>
    <t>5</t>
  </si>
  <si>
    <t>Director, șef compartiment, director executiv, trezorier şef, şef administraţie financiară</t>
  </si>
  <si>
    <t>6</t>
  </si>
  <si>
    <t>Director adjunct,  contabil șef, inginer șef, şef sector, director executiv adjunct,  trezorier şef adjunct, şef administraţie financiară adjunct, şef birou</t>
  </si>
  <si>
    <t>7</t>
  </si>
  <si>
    <t xml:space="preserve">Şef serviciu, şef administraţie financiară - nivel oraş, arhitect şef la nivel oraş, </t>
  </si>
  <si>
    <t>8</t>
  </si>
  <si>
    <t>Şef birou,  șef oficiu, şef administraţie financiară - nivel comună</t>
  </si>
  <si>
    <t>1) funcția publică locală se utilizează, în condiţiile legii, în cadrul autorităţilor</t>
  </si>
  <si>
    <t xml:space="preserve"> şi instituţiilor publice din administraţia publică locală cu un număr de minimum 150 de posturi.</t>
  </si>
  <si>
    <t>2) funcția publică locală se utilizează la nivelul municipiilor.</t>
  </si>
  <si>
    <t xml:space="preserve">Nota </t>
  </si>
  <si>
    <t>Salariile de bază prevăzute la gradul I si gradul II cuprind sporul de vechime în muncă la nivel maxim.</t>
  </si>
  <si>
    <t xml:space="preserve">b) Funcţii publice generale de execuţie </t>
  </si>
  <si>
    <t>Funcţia, gradul profesional</t>
  </si>
  <si>
    <t>Auditor,              grad profesional superior</t>
  </si>
  <si>
    <t>grad profesional principal</t>
  </si>
  <si>
    <t>grad profesional asistent</t>
  </si>
  <si>
    <t>Consilier, consilier juridic, expert, inspector;           grad profesional superior</t>
  </si>
  <si>
    <t>grad profesional debutant</t>
  </si>
  <si>
    <t>Referent de specialitate;
                            grad profesional superior</t>
  </si>
  <si>
    <t>SSD</t>
  </si>
  <si>
    <t>Referent;            grad profesional superior</t>
  </si>
  <si>
    <t>M</t>
  </si>
  <si>
    <t>***) Funcţii publice locale, stabilite şi avizate potrivit legii în cadrul aparatului de specialitate al primarilor municipiilor, oraşelor şi comunelor şi al instituţiilor înfiinţate în subordinea, coordonarea sau sub autoritatea consiliilor locale.</t>
  </si>
  <si>
    <t>Notă</t>
  </si>
  <si>
    <t xml:space="preserve">  Salariul de bază individual al administratorului public se stabileşte de către primar, preşedintele consiliului judeţean sau primarul general al municipiului Bucureşti, în condiţiile legii, în funcţie de tipul unităţii administrativ-teritoriale şi de atribuţiile stabilite în fişa postului, între limite, astfel: limita minimă este nivelul salariului de bază al secretarului unităţii administrativ-teritoriale, iar limita maximă este indemnizaţia primarului, a preşedintelui consiliului judeţean sau a primarului general al municipiului Bucureşti, după caz.</t>
  </si>
  <si>
    <t>coeficient</t>
  </si>
  <si>
    <t>Salariu de baza</t>
  </si>
  <si>
    <t>gradatia 1</t>
  </si>
  <si>
    <t>gradatia 2</t>
  </si>
  <si>
    <t>gradatia 3</t>
  </si>
  <si>
    <t>gradatia 4</t>
  </si>
  <si>
    <t>gradatia 5</t>
  </si>
  <si>
    <t>TOTAL</t>
  </si>
  <si>
    <t>grad I</t>
  </si>
  <si>
    <t>grad II</t>
  </si>
  <si>
    <t>Consilier, expert, inspector de specialitate, revizor contabil, arhitect, referent
de specialitate, inspector casier;           grad IA</t>
  </si>
  <si>
    <t>debutant</t>
  </si>
  <si>
    <t>Consilier juridic
                                                                               grad IA</t>
  </si>
  <si>
    <t>M; G</t>
  </si>
  <si>
    <t>Portar, paznic, pompier, guard, bufetier, manipulant bunuri, curier</t>
  </si>
  <si>
    <t>10</t>
  </si>
  <si>
    <t>Şofer I</t>
  </si>
  <si>
    <t>Şofer II</t>
  </si>
  <si>
    <t>12</t>
  </si>
  <si>
    <t>Muncitor necalificat I</t>
  </si>
  <si>
    <t>Muncitor necalificat II</t>
  </si>
  <si>
    <t xml:space="preserve">VICEPRIMAR </t>
  </si>
  <si>
    <t>15,00 spor</t>
  </si>
  <si>
    <t>10, 00 spor</t>
  </si>
  <si>
    <t>10,00 spor</t>
  </si>
  <si>
    <t>VICEPRIMAR UATC  BIXAD</t>
  </si>
</sst>
</file>

<file path=xl/styles.xml><?xml version="1.0" encoding="utf-8"?>
<styleSheet xmlns="http://schemas.openxmlformats.org/spreadsheetml/2006/main">
  <numFmts count="1">
    <numFmt numFmtId="164" formatCode="_(* #,##0.00_);_(* \(#,##0.00\);_(* \-??_);_(@_)"/>
  </numFmts>
  <fonts count="40">
    <font>
      <sz val="10"/>
      <name val="Arial"/>
      <family val="2"/>
    </font>
    <font>
      <sz val="10"/>
      <name val="Arial"/>
      <family val="2"/>
    </font>
    <font>
      <b/>
      <sz val="14"/>
      <name val="Times New Roman"/>
      <family val="1"/>
      <charset val="1"/>
    </font>
    <font>
      <sz val="10"/>
      <name val="Arial"/>
      <family val="2"/>
      <charset val="1"/>
    </font>
    <font>
      <sz val="10"/>
      <name val="Times New Roman"/>
      <family val="1"/>
      <charset val="1"/>
    </font>
    <font>
      <sz val="14"/>
      <name val="Times New Roman"/>
      <family val="1"/>
      <charset val="1"/>
    </font>
    <font>
      <sz val="12"/>
      <name val="Times New Roman"/>
      <family val="1"/>
      <charset val="1"/>
    </font>
    <font>
      <sz val="10"/>
      <color indexed="10"/>
      <name val="Times New Roman"/>
      <family val="1"/>
      <charset val="1"/>
    </font>
    <font>
      <sz val="10"/>
      <color indexed="10"/>
      <name val="Arial"/>
      <family val="2"/>
      <charset val="1"/>
    </font>
    <font>
      <vertAlign val="superscript"/>
      <sz val="10"/>
      <name val="Times New Roman"/>
      <family val="1"/>
      <charset val="1"/>
    </font>
    <font>
      <sz val="12"/>
      <color indexed="10"/>
      <name val="Times New Roman"/>
      <family val="1"/>
      <charset val="1"/>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sz val="11"/>
      <color indexed="8"/>
      <name val="Calibri"/>
      <family val="2"/>
      <charset val="1"/>
    </font>
    <font>
      <sz val="10"/>
      <color indexed="8"/>
      <name val="Arial"/>
      <family val="2"/>
      <charset val="1"/>
    </font>
    <font>
      <sz val="10"/>
      <name val="Arial"/>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b/>
      <sz val="10"/>
      <name val="Times New Roman"/>
      <family val="1"/>
    </font>
    <font>
      <b/>
      <sz val="12"/>
      <name val="Times New Roman"/>
      <family val="1"/>
    </font>
    <font>
      <sz val="12"/>
      <name val="Arial"/>
      <family val="2"/>
      <charset val="1"/>
    </font>
    <font>
      <sz val="10"/>
      <color theme="3"/>
      <name val="Times New Roman"/>
      <family val="1"/>
      <charset val="1"/>
    </font>
    <font>
      <sz val="10"/>
      <color theme="3"/>
      <name val="Arial"/>
      <family val="2"/>
      <charset val="1"/>
    </font>
    <font>
      <sz val="10"/>
      <color rgb="FF0070C0"/>
      <name val="Times New Roman"/>
      <family val="1"/>
      <charset val="1"/>
    </font>
    <font>
      <sz val="10"/>
      <color rgb="FF0070C0"/>
      <name val="Arial"/>
      <family val="2"/>
      <charset val="1"/>
    </font>
    <font>
      <sz val="10"/>
      <color theme="4"/>
      <name val="Times New Roman"/>
      <family val="1"/>
      <charset val="1"/>
    </font>
    <font>
      <sz val="10"/>
      <color theme="4"/>
      <name val="Arial"/>
      <family val="2"/>
      <charset val="1"/>
    </font>
  </fonts>
  <fills count="25">
    <fill>
      <patternFill patternType="none"/>
    </fill>
    <fill>
      <patternFill patternType="gray125"/>
    </fill>
    <fill>
      <patternFill patternType="solid">
        <fgColor indexed="31"/>
        <bgColor indexed="22"/>
      </patternFill>
    </fill>
    <fill>
      <patternFill patternType="solid">
        <fgColor indexed="45"/>
        <bgColor indexed="24"/>
      </patternFill>
    </fill>
    <fill>
      <patternFill patternType="solid">
        <fgColor indexed="42"/>
        <bgColor indexed="27"/>
      </patternFill>
    </fill>
    <fill>
      <patternFill patternType="solid">
        <fgColor indexed="46"/>
        <bgColor indexed="45"/>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24"/>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19"/>
      </patternFill>
    </fill>
    <fill>
      <patternFill patternType="solid">
        <fgColor indexed="62"/>
        <bgColor indexed="56"/>
      </patternFill>
    </fill>
    <fill>
      <patternFill patternType="solid">
        <fgColor indexed="10"/>
        <bgColor indexed="60"/>
      </patternFill>
    </fill>
    <fill>
      <patternFill patternType="solid">
        <fgColor indexed="57"/>
        <bgColor indexed="38"/>
      </patternFill>
    </fill>
    <fill>
      <patternFill patternType="solid">
        <fgColor indexed="53"/>
        <bgColor indexed="19"/>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tint="-0.14999847407452621"/>
        <bgColor indexed="64"/>
      </patternFill>
    </fill>
  </fills>
  <borders count="22">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thin">
        <color indexed="8"/>
      </left>
      <right/>
      <top style="thin">
        <color indexed="8"/>
      </top>
      <bottom/>
      <diagonal/>
    </border>
    <border>
      <left style="thin">
        <color indexed="8"/>
      </left>
      <right/>
      <top/>
      <bottom/>
      <diagonal/>
    </border>
    <border>
      <left style="thin">
        <color indexed="8"/>
      </left>
      <right/>
      <top/>
      <bottom style="thin">
        <color indexed="8"/>
      </bottom>
      <diagonal/>
    </border>
  </borders>
  <cellStyleXfs count="89">
    <xf numFmtId="0" fontId="0" fillId="0" borderId="0"/>
    <xf numFmtId="9" fontId="1" fillId="0" borderId="0" applyFill="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6" applyNumberFormat="0" applyAlignment="0" applyProtection="0"/>
    <xf numFmtId="0" fontId="15" fillId="21" borderId="7" applyNumberFormat="0" applyAlignment="0" applyProtection="0"/>
    <xf numFmtId="164" fontId="1" fillId="0" borderId="0" applyFill="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8" applyNumberFormat="0" applyFill="0" applyAlignment="0" applyProtection="0"/>
    <xf numFmtId="0" fontId="19" fillId="0" borderId="9" applyNumberFormat="0" applyFill="0" applyAlignment="0" applyProtection="0"/>
    <xf numFmtId="0" fontId="20" fillId="0" borderId="10" applyNumberFormat="0" applyFill="0" applyAlignment="0" applyProtection="0"/>
    <xf numFmtId="0" fontId="20" fillId="0" borderId="0" applyNumberFormat="0" applyFill="0" applyBorder="0" applyAlignment="0" applyProtection="0"/>
    <xf numFmtId="0" fontId="21" fillId="7" borderId="6" applyNumberFormat="0" applyAlignment="0" applyProtection="0"/>
    <xf numFmtId="0" fontId="22" fillId="0" borderId="11" applyNumberFormat="0" applyFill="0" applyAlignment="0" applyProtection="0"/>
    <xf numFmtId="0" fontId="23" fillId="22" borderId="0" applyNumberFormat="0" applyBorder="0" applyAlignment="0" applyProtection="0"/>
    <xf numFmtId="0" fontId="24" fillId="0" borderId="0"/>
    <xf numFmtId="0" fontId="24" fillId="0" borderId="0"/>
    <xf numFmtId="0" fontId="25" fillId="0" borderId="0"/>
    <xf numFmtId="0" fontId="3" fillId="0" borderId="0"/>
    <xf numFmtId="0" fontId="3" fillId="0" borderId="0"/>
    <xf numFmtId="0" fontId="25" fillId="0" borderId="0"/>
    <xf numFmtId="0" fontId="24" fillId="0" borderId="0"/>
    <xf numFmtId="0" fontId="24" fillId="0" borderId="0"/>
    <xf numFmtId="0" fontId="24" fillId="0" borderId="0"/>
    <xf numFmtId="0" fontId="11" fillId="0" borderId="0"/>
    <xf numFmtId="0" fontId="24" fillId="0" borderId="0"/>
    <xf numFmtId="0" fontId="24" fillId="0" borderId="0"/>
    <xf numFmtId="0" fontId="24" fillId="0" borderId="0"/>
    <xf numFmtId="0" fontId="3" fillId="0" borderId="0"/>
    <xf numFmtId="0" fontId="3" fillId="0" borderId="0"/>
    <xf numFmtId="0" fontId="24" fillId="0" borderId="0"/>
    <xf numFmtId="0" fontId="3" fillId="0" borderId="0"/>
    <xf numFmtId="0" fontId="26" fillId="0" borderId="0"/>
    <xf numFmtId="0" fontId="3" fillId="0" borderId="0"/>
    <xf numFmtId="0" fontId="24" fillId="0" borderId="0"/>
    <xf numFmtId="0" fontId="1" fillId="23" borderId="12" applyNumberFormat="0" applyAlignment="0" applyProtection="0"/>
    <xf numFmtId="0" fontId="27" fillId="20" borderId="13" applyNumberFormat="0" applyAlignment="0" applyProtection="0"/>
    <xf numFmtId="9" fontId="1" fillId="0" borderId="0" applyFill="0" applyBorder="0" applyAlignment="0" applyProtection="0"/>
    <xf numFmtId="0" fontId="28" fillId="0" borderId="0" applyNumberFormat="0" applyFill="0" applyBorder="0" applyAlignment="0" applyProtection="0"/>
    <xf numFmtId="0" fontId="29" fillId="0" borderId="14" applyNumberFormat="0" applyFill="0" applyAlignment="0" applyProtection="0"/>
    <xf numFmtId="0" fontId="30" fillId="0" borderId="0" applyNumberFormat="0" applyFill="0" applyBorder="0" applyAlignment="0" applyProtection="0"/>
  </cellStyleXfs>
  <cellXfs count="113">
    <xf numFmtId="0" fontId="0" fillId="0" borderId="0" xfId="0"/>
    <xf numFmtId="0" fontId="2" fillId="0" borderId="0" xfId="0" applyFont="1" applyFill="1"/>
    <xf numFmtId="0" fontId="3" fillId="0" borderId="0" xfId="0" applyFont="1" applyFill="1"/>
    <xf numFmtId="0" fontId="4" fillId="0" borderId="0" xfId="0" applyFont="1" applyFill="1"/>
    <xf numFmtId="0" fontId="4" fillId="0" borderId="0" xfId="0" applyFont="1" applyFill="1" applyBorder="1"/>
    <xf numFmtId="14" fontId="5" fillId="0" borderId="0" xfId="0" applyNumberFormat="1" applyFont="1" applyFill="1" applyBorder="1" applyAlignment="1"/>
    <xf numFmtId="1" fontId="6" fillId="0" borderId="0" xfId="0" applyNumberFormat="1" applyFont="1" applyFill="1" applyBorder="1" applyAlignment="1">
      <alignment horizontal="left"/>
    </xf>
    <xf numFmtId="14" fontId="4" fillId="0" borderId="0" xfId="0" applyNumberFormat="1" applyFont="1" applyFill="1"/>
    <xf numFmtId="1" fontId="4" fillId="0" borderId="0" xfId="0" applyNumberFormat="1" applyFont="1" applyFill="1" applyBorder="1" applyAlignment="1"/>
    <xf numFmtId="0" fontId="4" fillId="0" borderId="0" xfId="0" applyFont="1" applyFill="1" applyAlignment="1">
      <alignment horizontal="center"/>
    </xf>
    <xf numFmtId="49" fontId="4" fillId="0" borderId="1" xfId="0" applyNumberFormat="1" applyFont="1" applyFill="1" applyBorder="1" applyAlignment="1">
      <alignment vertical="center"/>
    </xf>
    <xf numFmtId="49" fontId="4" fillId="0" borderId="2" xfId="0" applyNumberFormat="1" applyFont="1" applyFill="1" applyBorder="1" applyAlignment="1">
      <alignment vertical="center" wrapText="1"/>
    </xf>
    <xf numFmtId="49" fontId="4" fillId="0" borderId="2" xfId="0" applyNumberFormat="1" applyFont="1" applyFill="1" applyBorder="1" applyAlignment="1">
      <alignment horizontal="center" vertical="center" wrapText="1"/>
    </xf>
    <xf numFmtId="1" fontId="4" fillId="0" borderId="0" xfId="0" applyNumberFormat="1" applyFont="1" applyFill="1"/>
    <xf numFmtId="49" fontId="4" fillId="0" borderId="2" xfId="0" applyNumberFormat="1" applyFont="1" applyFill="1" applyBorder="1" applyAlignment="1">
      <alignment horizontal="center" vertical="center"/>
    </xf>
    <xf numFmtId="0" fontId="4" fillId="0" borderId="2" xfId="0" applyFont="1" applyFill="1" applyBorder="1" applyAlignment="1">
      <alignment vertical="top" wrapText="1"/>
    </xf>
    <xf numFmtId="1" fontId="8" fillId="0" borderId="0" xfId="0" applyNumberFormat="1" applyFont="1" applyFill="1" applyBorder="1"/>
    <xf numFmtId="1" fontId="7" fillId="0" borderId="0" xfId="0" applyNumberFormat="1" applyFont="1" applyFill="1" applyBorder="1"/>
    <xf numFmtId="0" fontId="4" fillId="0" borderId="2" xfId="0" applyFont="1" applyFill="1" applyBorder="1" applyAlignment="1">
      <alignment horizontal="left"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left"/>
    </xf>
    <xf numFmtId="49" fontId="4" fillId="0" borderId="0" xfId="0" applyNumberFormat="1" applyFont="1" applyFill="1" applyBorder="1" applyAlignment="1">
      <alignment horizontal="center" vertical="center"/>
    </xf>
    <xf numFmtId="9" fontId="10" fillId="0" borderId="0" xfId="1" applyFont="1" applyFill="1" applyBorder="1" applyAlignment="1" applyProtection="1"/>
    <xf numFmtId="0" fontId="4" fillId="0" borderId="0"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right" vertical="center" wrapText="1"/>
    </xf>
    <xf numFmtId="0" fontId="4" fillId="0" borderId="2" xfId="0"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0" xfId="0" applyFont="1" applyFill="1" applyAlignment="1">
      <alignment horizontal="center" vertical="center"/>
    </xf>
    <xf numFmtId="0" fontId="4" fillId="0" borderId="0" xfId="0" applyFont="1" applyFill="1" applyAlignment="1">
      <alignment horizontal="left" wrapText="1"/>
    </xf>
    <xf numFmtId="0" fontId="4" fillId="0" borderId="2" xfId="0" applyFont="1" applyFill="1" applyBorder="1"/>
    <xf numFmtId="1" fontId="4" fillId="0" borderId="2" xfId="0" applyNumberFormat="1" applyFont="1" applyFill="1" applyBorder="1"/>
    <xf numFmtId="0" fontId="6" fillId="0" borderId="0" xfId="0" applyFont="1" applyFill="1"/>
    <xf numFmtId="0" fontId="32" fillId="0" borderId="0" xfId="0" applyFont="1" applyFill="1"/>
    <xf numFmtId="0" fontId="33" fillId="0" borderId="0" xfId="0" applyFont="1" applyFill="1"/>
    <xf numFmtId="0" fontId="4" fillId="0" borderId="15" xfId="0" applyFont="1" applyFill="1" applyBorder="1"/>
    <xf numFmtId="1" fontId="4" fillId="0" borderId="0" xfId="0" applyNumberFormat="1" applyFont="1" applyFill="1" applyBorder="1" applyAlignment="1">
      <alignment horizontal="left"/>
    </xf>
    <xf numFmtId="49" fontId="4" fillId="0" borderId="17" xfId="0" applyNumberFormat="1" applyFont="1" applyFill="1" applyBorder="1" applyAlignment="1">
      <alignment horizontal="center" vertical="center"/>
    </xf>
    <xf numFmtId="0" fontId="4" fillId="0" borderId="17" xfId="0" applyFont="1" applyFill="1" applyBorder="1"/>
    <xf numFmtId="1" fontId="4" fillId="0" borderId="0" xfId="0" applyNumberFormat="1" applyFont="1" applyFill="1" applyBorder="1"/>
    <xf numFmtId="0" fontId="4" fillId="0" borderId="17" xfId="0" applyFont="1" applyFill="1" applyBorder="1" applyAlignment="1">
      <alignment horizontal="left" vertical="center" wrapText="1"/>
    </xf>
    <xf numFmtId="0" fontId="4" fillId="0" borderId="17" xfId="0" applyFont="1" applyFill="1" applyBorder="1" applyAlignment="1">
      <alignment horizontal="center" vertical="center"/>
    </xf>
    <xf numFmtId="0" fontId="4" fillId="0" borderId="0" xfId="0" applyFont="1" applyFill="1" applyBorder="1" applyAlignment="1">
      <alignment horizontal="right" vertical="center" wrapText="1"/>
    </xf>
    <xf numFmtId="1" fontId="4" fillId="0" borderId="16" xfId="0" applyNumberFormat="1" applyFont="1" applyFill="1" applyBorder="1"/>
    <xf numFmtId="0" fontId="4" fillId="0" borderId="0" xfId="0" applyFont="1" applyFill="1" applyBorder="1" applyAlignment="1">
      <alignment horizontal="left" wrapText="1"/>
    </xf>
    <xf numFmtId="1" fontId="6" fillId="0" borderId="0" xfId="0" applyNumberFormat="1" applyFont="1" applyFill="1"/>
    <xf numFmtId="1" fontId="7"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xf>
    <xf numFmtId="1" fontId="3" fillId="0" borderId="0" xfId="0" applyNumberFormat="1" applyFont="1" applyFill="1" applyBorder="1" applyAlignment="1">
      <alignment horizontal="left"/>
    </xf>
    <xf numFmtId="1" fontId="4" fillId="0" borderId="18" xfId="0" applyNumberFormat="1" applyFont="1" applyFill="1" applyBorder="1"/>
    <xf numFmtId="1" fontId="4" fillId="24" borderId="18" xfId="0" applyNumberFormat="1" applyFont="1" applyFill="1" applyBorder="1"/>
    <xf numFmtId="1" fontId="4" fillId="24" borderId="0" xfId="0" applyNumberFormat="1" applyFont="1" applyFill="1" applyBorder="1"/>
    <xf numFmtId="1" fontId="7" fillId="0" borderId="0" xfId="1" applyNumberFormat="1" applyFont="1" applyFill="1" applyBorder="1" applyAlignment="1" applyProtection="1"/>
    <xf numFmtId="1" fontId="10" fillId="0" borderId="0" xfId="1" applyNumberFormat="1" applyFont="1" applyFill="1" applyBorder="1" applyAlignment="1" applyProtection="1"/>
    <xf numFmtId="1" fontId="4" fillId="0" borderId="20" xfId="0" applyNumberFormat="1" applyFont="1" applyFill="1" applyBorder="1"/>
    <xf numFmtId="0" fontId="4" fillId="0" borderId="0" xfId="0" applyFont="1" applyFill="1" applyBorder="1" applyAlignment="1">
      <alignment horizontal="left" wrapText="1"/>
    </xf>
    <xf numFmtId="49" fontId="34" fillId="0" borderId="2" xfId="0" applyNumberFormat="1" applyFont="1" applyFill="1" applyBorder="1" applyAlignment="1">
      <alignment horizontal="center" vertical="center"/>
    </xf>
    <xf numFmtId="0" fontId="34" fillId="0" borderId="2" xfId="0" applyFont="1" applyFill="1" applyBorder="1"/>
    <xf numFmtId="0" fontId="34" fillId="0" borderId="0" xfId="0" applyFont="1" applyFill="1"/>
    <xf numFmtId="0" fontId="35" fillId="0" borderId="0" xfId="0" applyFont="1" applyFill="1"/>
    <xf numFmtId="49" fontId="36" fillId="0" borderId="2" xfId="0" applyNumberFormat="1" applyFont="1" applyFill="1" applyBorder="1" applyAlignment="1">
      <alignment horizontal="center" vertical="center"/>
    </xf>
    <xf numFmtId="0" fontId="36" fillId="0" borderId="5" xfId="0" applyFont="1" applyFill="1" applyBorder="1" applyAlignment="1">
      <alignment horizontal="left" vertical="center" wrapText="1"/>
    </xf>
    <xf numFmtId="0" fontId="36" fillId="0" borderId="2" xfId="0" applyFont="1" applyFill="1" applyBorder="1" applyAlignment="1">
      <alignment horizontal="center" vertical="center"/>
    </xf>
    <xf numFmtId="0" fontId="36" fillId="0" borderId="2" xfId="0" applyFont="1" applyFill="1" applyBorder="1"/>
    <xf numFmtId="1" fontId="36" fillId="0" borderId="2" xfId="0" applyNumberFormat="1" applyFont="1" applyFill="1" applyBorder="1"/>
    <xf numFmtId="0" fontId="36" fillId="0" borderId="0" xfId="0" applyFont="1" applyFill="1" applyAlignment="1">
      <alignment horizontal="center" vertical="center"/>
    </xf>
    <xf numFmtId="0" fontId="37" fillId="0" borderId="0" xfId="0" applyFont="1" applyFill="1"/>
    <xf numFmtId="49" fontId="38" fillId="0" borderId="2" xfId="0" applyNumberFormat="1" applyFont="1" applyFill="1" applyBorder="1" applyAlignment="1">
      <alignment horizontal="center" vertical="center"/>
    </xf>
    <xf numFmtId="0" fontId="38" fillId="0" borderId="5" xfId="0" applyFont="1" applyFill="1" applyBorder="1" applyAlignment="1">
      <alignment horizontal="right" vertical="center" wrapText="1"/>
    </xf>
    <xf numFmtId="0" fontId="38" fillId="0" borderId="2" xfId="0" applyFont="1" applyFill="1" applyBorder="1" applyAlignment="1">
      <alignment horizontal="center" vertical="center"/>
    </xf>
    <xf numFmtId="0" fontId="38" fillId="0" borderId="2" xfId="0" applyFont="1" applyFill="1" applyBorder="1"/>
    <xf numFmtId="1" fontId="38" fillId="0" borderId="16" xfId="0" applyNumberFormat="1" applyFont="1" applyFill="1" applyBorder="1"/>
    <xf numFmtId="1" fontId="38" fillId="0" borderId="20" xfId="0" applyNumberFormat="1" applyFont="1" applyFill="1" applyBorder="1"/>
    <xf numFmtId="1" fontId="38" fillId="0" borderId="0" xfId="0" applyNumberFormat="1" applyFont="1" applyFill="1" applyBorder="1"/>
    <xf numFmtId="0" fontId="38" fillId="0" borderId="0" xfId="0" applyFont="1" applyFill="1"/>
    <xf numFmtId="0" fontId="39" fillId="0" borderId="0" xfId="0" applyFont="1" applyFill="1"/>
    <xf numFmtId="0" fontId="34" fillId="0" borderId="5" xfId="0" applyFont="1" applyFill="1" applyBorder="1" applyAlignment="1">
      <alignment horizontal="right" vertical="center" wrapText="1"/>
    </xf>
    <xf numFmtId="0" fontId="34" fillId="0" borderId="2" xfId="0" applyFont="1" applyFill="1" applyBorder="1" applyAlignment="1">
      <alignment horizontal="center" vertical="center"/>
    </xf>
    <xf numFmtId="1" fontId="34" fillId="0" borderId="2" xfId="0" applyNumberFormat="1" applyFont="1" applyFill="1" applyBorder="1"/>
    <xf numFmtId="0" fontId="34" fillId="0" borderId="5" xfId="0" applyFont="1" applyFill="1" applyBorder="1" applyAlignment="1">
      <alignment horizontal="left" vertical="center" wrapText="1"/>
    </xf>
    <xf numFmtId="0" fontId="34" fillId="0" borderId="15" xfId="0" applyFont="1" applyFill="1" applyBorder="1"/>
    <xf numFmtId="49" fontId="38" fillId="0" borderId="17" xfId="0" applyNumberFormat="1" applyFont="1" applyFill="1" applyBorder="1" applyAlignment="1">
      <alignment horizontal="center" vertical="center"/>
    </xf>
    <xf numFmtId="0" fontId="38" fillId="0" borderId="17" xfId="0" applyFont="1" applyFill="1" applyBorder="1" applyAlignment="1">
      <alignment horizontal="left" vertical="center" wrapText="1"/>
    </xf>
    <xf numFmtId="0" fontId="38" fillId="0" borderId="17" xfId="0" applyFont="1" applyFill="1" applyBorder="1" applyAlignment="1">
      <alignment horizontal="center" vertical="center"/>
    </xf>
    <xf numFmtId="0" fontId="38" fillId="0" borderId="17" xfId="0" applyFont="1" applyFill="1" applyBorder="1"/>
    <xf numFmtId="1" fontId="38" fillId="0" borderId="2" xfId="0" applyNumberFormat="1" applyFont="1" applyFill="1" applyBorder="1"/>
    <xf numFmtId="0" fontId="38" fillId="0" borderId="5" xfId="0" applyFont="1" applyFill="1" applyBorder="1" applyAlignment="1">
      <alignment horizontal="left" vertical="center" wrapText="1"/>
    </xf>
    <xf numFmtId="0" fontId="38" fillId="0" borderId="0" xfId="0" applyFont="1" applyFill="1" applyAlignment="1">
      <alignment horizontal="center" vertical="center"/>
    </xf>
    <xf numFmtId="49" fontId="38" fillId="0" borderId="1" xfId="0" applyNumberFormat="1" applyFont="1" applyFill="1" applyBorder="1" applyAlignment="1">
      <alignment vertical="center"/>
    </xf>
    <xf numFmtId="49" fontId="38" fillId="0" borderId="2" xfId="0" applyNumberFormat="1" applyFont="1" applyFill="1" applyBorder="1" applyAlignment="1">
      <alignment vertical="center" wrapText="1"/>
    </xf>
    <xf numFmtId="49" fontId="38" fillId="0" borderId="2" xfId="0" applyNumberFormat="1" applyFont="1" applyFill="1" applyBorder="1" applyAlignment="1">
      <alignment horizontal="center" vertical="center" wrapText="1"/>
    </xf>
    <xf numFmtId="1" fontId="38" fillId="0" borderId="18" xfId="0" applyNumberFormat="1" applyFont="1" applyFill="1" applyBorder="1"/>
    <xf numFmtId="1" fontId="39" fillId="0" borderId="0" xfId="0" applyNumberFormat="1" applyFont="1" applyFill="1" applyBorder="1"/>
    <xf numFmtId="1" fontId="39" fillId="0" borderId="0" xfId="0" applyNumberFormat="1" applyFont="1" applyFill="1" applyBorder="1" applyAlignment="1">
      <alignment horizontal="left"/>
    </xf>
    <xf numFmtId="1" fontId="31" fillId="0" borderId="18" xfId="0" applyNumberFormat="1" applyFont="1" applyFill="1" applyBorder="1" applyAlignment="1">
      <alignment horizontal="center" vertical="center"/>
    </xf>
    <xf numFmtId="1" fontId="31" fillId="0" borderId="0" xfId="0" applyNumberFormat="1" applyFont="1" applyFill="1" applyBorder="1" applyAlignment="1">
      <alignment horizontal="center" vertical="center"/>
    </xf>
    <xf numFmtId="1" fontId="4" fillId="0" borderId="20" xfId="0" applyNumberFormat="1" applyFont="1" applyFill="1" applyBorder="1" applyAlignment="1">
      <alignment horizontal="center" textRotation="90"/>
    </xf>
    <xf numFmtId="0" fontId="4" fillId="0" borderId="19" xfId="0" applyFont="1" applyFill="1" applyBorder="1" applyAlignment="1">
      <alignment horizontal="center" textRotation="90"/>
    </xf>
    <xf numFmtId="0" fontId="4" fillId="0" borderId="20" xfId="0" applyFont="1" applyFill="1" applyBorder="1" applyAlignment="1">
      <alignment horizontal="center" textRotation="90"/>
    </xf>
    <xf numFmtId="0" fontId="4" fillId="0" borderId="21" xfId="0" applyFont="1" applyFill="1" applyBorder="1" applyAlignment="1">
      <alignment horizontal="center" textRotation="9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textRotation="90"/>
    </xf>
    <xf numFmtId="0" fontId="4" fillId="0" borderId="3" xfId="0" applyFont="1" applyFill="1" applyBorder="1" applyAlignment="1">
      <alignment horizontal="center" textRotation="90"/>
    </xf>
    <xf numFmtId="0" fontId="4" fillId="0" borderId="15" xfId="0" applyFont="1" applyFill="1" applyBorder="1" applyAlignment="1">
      <alignment horizontal="center" textRotation="90"/>
    </xf>
    <xf numFmtId="0" fontId="4" fillId="0" borderId="1" xfId="0" applyFont="1" applyFill="1" applyBorder="1" applyAlignment="1">
      <alignment horizontal="center" vertical="center" textRotation="90" wrapText="1"/>
    </xf>
    <xf numFmtId="0" fontId="4" fillId="0" borderId="3" xfId="0" applyFont="1" applyFill="1" applyBorder="1" applyAlignment="1">
      <alignment horizontal="center" vertical="center" textRotation="90" wrapText="1"/>
    </xf>
    <xf numFmtId="0" fontId="4" fillId="0" borderId="15" xfId="0" applyFont="1" applyFill="1" applyBorder="1" applyAlignment="1">
      <alignment horizontal="center" vertical="center" textRotation="90" wrapText="1"/>
    </xf>
    <xf numFmtId="0" fontId="32" fillId="0" borderId="0" xfId="0" applyFont="1" applyFill="1" applyAlignment="1">
      <alignment horizontal="left"/>
    </xf>
    <xf numFmtId="0" fontId="4" fillId="0" borderId="0" xfId="0" applyFont="1" applyFill="1" applyBorder="1" applyAlignment="1">
      <alignment horizontal="left" vertical="center" wrapText="1"/>
    </xf>
    <xf numFmtId="0" fontId="4" fillId="0" borderId="0" xfId="0" applyFont="1" applyFill="1" applyBorder="1" applyAlignment="1">
      <alignment horizontal="left" wrapText="1"/>
    </xf>
  </cellXfs>
  <cellStyles count="89">
    <cellStyle name="20% - Accent1 2" xfId="2"/>
    <cellStyle name="20% - Accent1 2 2" xfId="3"/>
    <cellStyle name="20% - Accent1 3" xfId="4"/>
    <cellStyle name="20% - Accent2 2" xfId="5"/>
    <cellStyle name="20% - Accent2 2 2" xfId="6"/>
    <cellStyle name="20% - Accent2 3" xfId="7"/>
    <cellStyle name="20% - Accent3 2" xfId="8"/>
    <cellStyle name="20% - Accent3 2 2" xfId="9"/>
    <cellStyle name="20% - Accent3 3" xfId="10"/>
    <cellStyle name="20% - Accent4 2" xfId="11"/>
    <cellStyle name="20% - Accent4 2 2" xfId="12"/>
    <cellStyle name="20% - Accent4 3" xfId="13"/>
    <cellStyle name="20% - Accent5 2" xfId="14"/>
    <cellStyle name="20% - Accent5 2 2" xfId="15"/>
    <cellStyle name="20% - Accent5 3" xfId="16"/>
    <cellStyle name="20% - Accent6 2" xfId="17"/>
    <cellStyle name="20% - Accent6 2 2" xfId="18"/>
    <cellStyle name="20% - Accent6 3" xfId="19"/>
    <cellStyle name="40% - Accent1 2" xfId="20"/>
    <cellStyle name="40% - Accent1 2 2" xfId="21"/>
    <cellStyle name="40% - Accent1 3" xfId="22"/>
    <cellStyle name="40% - Accent2 2" xfId="23"/>
    <cellStyle name="40% - Accent2 2 2" xfId="24"/>
    <cellStyle name="40% - Accent2 3" xfId="25"/>
    <cellStyle name="40% - Accent3 2" xfId="26"/>
    <cellStyle name="40% - Accent3 2 2" xfId="27"/>
    <cellStyle name="40% - Accent3 3" xfId="28"/>
    <cellStyle name="40% - Accent4 2" xfId="29"/>
    <cellStyle name="40% - Accent4 2 2" xfId="30"/>
    <cellStyle name="40% - Accent4 3" xfId="31"/>
    <cellStyle name="40% - Accent5 2" xfId="32"/>
    <cellStyle name="40% - Accent5 2 2" xfId="33"/>
    <cellStyle name="40% - Accent5 3" xfId="34"/>
    <cellStyle name="40% - Accent6 2" xfId="35"/>
    <cellStyle name="40% - Accent6 2 2" xfId="36"/>
    <cellStyle name="40% - Accent6 3" xfId="37"/>
    <cellStyle name="60% - Accent1 2" xfId="38"/>
    <cellStyle name="60% - Accent2 2" xfId="39"/>
    <cellStyle name="60% - Accent3 2" xfId="40"/>
    <cellStyle name="60% - Accent4 2" xfId="41"/>
    <cellStyle name="60% - Accent5 2" xfId="42"/>
    <cellStyle name="60% - Accent6 2" xfId="43"/>
    <cellStyle name="Accent1 2" xfId="44"/>
    <cellStyle name="Accent2 2" xfId="45"/>
    <cellStyle name="Accent3 2" xfId="46"/>
    <cellStyle name="Accent4 2" xfId="47"/>
    <cellStyle name="Accent5 2" xfId="48"/>
    <cellStyle name="Accent6 2" xfId="49"/>
    <cellStyle name="Bad 2" xfId="50"/>
    <cellStyle name="Calculation 2" xfId="51"/>
    <cellStyle name="Check Cell 2" xfId="52"/>
    <cellStyle name="Comma 2" xfId="53"/>
    <cellStyle name="Explanatory Text 2" xfId="54"/>
    <cellStyle name="Good 2" xfId="55"/>
    <cellStyle name="Heading 1 2" xfId="56"/>
    <cellStyle name="Heading 2 2" xfId="57"/>
    <cellStyle name="Heading 3 2" xfId="58"/>
    <cellStyle name="Heading 4 2" xfId="59"/>
    <cellStyle name="Input 2" xfId="60"/>
    <cellStyle name="Linked Cell 2" xfId="61"/>
    <cellStyle name="Neutral 2" xfId="62"/>
    <cellStyle name="Normal" xfId="0" builtinId="0"/>
    <cellStyle name="Normal 13" xfId="63"/>
    <cellStyle name="Normal 2" xfId="64"/>
    <cellStyle name="Normal 2 2" xfId="65"/>
    <cellStyle name="Normal 2 2 2" xfId="66"/>
    <cellStyle name="Normal 2 2 3" xfId="67"/>
    <cellStyle name="Normal 2 2 4" xfId="68"/>
    <cellStyle name="Normal 2 3" xfId="69"/>
    <cellStyle name="Normal 2 3 2" xfId="70"/>
    <cellStyle name="Normal 2 3 3" xfId="71"/>
    <cellStyle name="Normal 2 4" xfId="72"/>
    <cellStyle name="Normal 2 5" xfId="73"/>
    <cellStyle name="Normal 2 6" xfId="74"/>
    <cellStyle name="Normal 2 7" xfId="75"/>
    <cellStyle name="Normal 3" xfId="76"/>
    <cellStyle name="Normal 3 2" xfId="77"/>
    <cellStyle name="Normal 4" xfId="78"/>
    <cellStyle name="Normal 5" xfId="79"/>
    <cellStyle name="Normal 5 2" xfId="80"/>
    <cellStyle name="Normal 5 3" xfId="81"/>
    <cellStyle name="Normal 6" xfId="82"/>
    <cellStyle name="Note 2" xfId="83"/>
    <cellStyle name="Output 2" xfId="84"/>
    <cellStyle name="Percent 2" xfId="85"/>
    <cellStyle name="Percent 3" xfId="1"/>
    <cellStyle name="Title 2" xfId="86"/>
    <cellStyle name="Total 2" xfId="87"/>
    <cellStyle name="Warning Text 2" xfId="8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indexed="10"/>
  </sheetPr>
  <dimension ref="A1:IL30"/>
  <sheetViews>
    <sheetView topLeftCell="A13" workbookViewId="0">
      <selection activeCell="J26" sqref="J26"/>
    </sheetView>
  </sheetViews>
  <sheetFormatPr defaultColWidth="9.140625" defaultRowHeight="12.75"/>
  <cols>
    <col min="1" max="1" width="3.5703125" style="3" customWidth="1"/>
    <col min="2" max="2" width="41.5703125" style="3" customWidth="1"/>
    <col min="3" max="3" width="7.42578125" style="3" customWidth="1"/>
    <col min="4" max="4" width="5.85546875" style="3" customWidth="1"/>
    <col min="5" max="5" width="9.140625" style="3"/>
    <col min="6" max="10" width="9.140625" style="13"/>
    <col min="11" max="212" width="9.140625" style="3"/>
    <col min="213" max="223" width="9.140625" style="2"/>
    <col min="224" max="224" width="4.42578125" style="2" customWidth="1"/>
    <col min="225" max="225" width="32.28515625" style="2" customWidth="1"/>
    <col min="226" max="226" width="7.7109375" style="2" customWidth="1"/>
    <col min="227" max="232" width="8.85546875" style="2" customWidth="1"/>
    <col min="233" max="16384" width="9.140625" style="2"/>
  </cols>
  <sheetData>
    <row r="1" spans="1:246" s="35" customFormat="1" ht="15.75">
      <c r="A1" s="33"/>
      <c r="B1" s="110"/>
      <c r="C1" s="110"/>
      <c r="D1" s="33"/>
      <c r="E1" s="34"/>
      <c r="F1" s="46"/>
      <c r="G1" s="46"/>
      <c r="H1" s="46"/>
      <c r="I1" s="46"/>
      <c r="J1" s="46"/>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row>
    <row r="2" spans="1:246" s="35" customFormat="1" ht="15.75">
      <c r="A2" s="33"/>
      <c r="B2" s="110" t="s">
        <v>68</v>
      </c>
      <c r="C2" s="110"/>
      <c r="D2" s="33">
        <v>4</v>
      </c>
      <c r="E2" s="34">
        <f>ROUND(D2*1450,0)</f>
        <v>5800</v>
      </c>
      <c r="F2" s="46"/>
      <c r="G2" s="46"/>
      <c r="H2" s="46"/>
      <c r="I2" s="46"/>
      <c r="J2" s="46"/>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row>
    <row r="6" spans="1:246" ht="18.75">
      <c r="A6" s="1" t="s">
        <v>0</v>
      </c>
      <c r="B6" s="2"/>
    </row>
    <row r="7" spans="1:246">
      <c r="G7" s="40"/>
      <c r="H7" s="40"/>
      <c r="I7" s="40"/>
      <c r="J7" s="40"/>
    </row>
    <row r="8" spans="1:246" ht="21" customHeight="1">
      <c r="B8" s="5" t="s">
        <v>1</v>
      </c>
      <c r="C8" s="5"/>
      <c r="G8" s="40"/>
      <c r="H8" s="40"/>
      <c r="I8" s="40"/>
      <c r="J8" s="40"/>
    </row>
    <row r="9" spans="1:246" ht="21" customHeight="1">
      <c r="B9" s="6" t="s">
        <v>2</v>
      </c>
      <c r="C9" s="5"/>
      <c r="G9" s="40"/>
      <c r="H9" s="40"/>
      <c r="I9" s="40"/>
      <c r="J9" s="40"/>
    </row>
    <row r="10" spans="1:246">
      <c r="B10" s="7"/>
      <c r="G10" s="40"/>
      <c r="H10" s="40"/>
      <c r="I10" s="40"/>
      <c r="J10" s="40"/>
    </row>
    <row r="11" spans="1:246" ht="15.75">
      <c r="A11" s="8"/>
      <c r="B11" s="6" t="s">
        <v>3</v>
      </c>
      <c r="G11" s="40"/>
      <c r="H11" s="40"/>
      <c r="I11" s="40"/>
      <c r="J11" s="40"/>
    </row>
    <row r="12" spans="1:246" s="9" customFormat="1" ht="39" customHeight="1">
      <c r="A12" s="101" t="s">
        <v>4</v>
      </c>
      <c r="B12" s="103" t="s">
        <v>5</v>
      </c>
      <c r="C12" s="103" t="s">
        <v>6</v>
      </c>
      <c r="D12" s="104" t="s">
        <v>43</v>
      </c>
      <c r="E12" s="98" t="s">
        <v>44</v>
      </c>
      <c r="F12" s="95"/>
      <c r="G12" s="96"/>
      <c r="H12" s="47"/>
      <c r="I12" s="17"/>
      <c r="J12" s="48"/>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row>
    <row r="13" spans="1:246" s="9" customFormat="1" ht="12.75" customHeight="1">
      <c r="A13" s="101"/>
      <c r="B13" s="103"/>
      <c r="C13" s="103"/>
      <c r="D13" s="105"/>
      <c r="E13" s="99"/>
      <c r="F13" s="95"/>
      <c r="G13" s="96"/>
      <c r="H13" s="16"/>
      <c r="I13" s="16"/>
      <c r="J13" s="49"/>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row>
    <row r="14" spans="1:246" s="9" customFormat="1" ht="24.75" customHeight="1">
      <c r="A14" s="101"/>
      <c r="B14" s="103"/>
      <c r="C14" s="103"/>
      <c r="D14" s="106"/>
      <c r="E14" s="100"/>
      <c r="F14" s="95"/>
      <c r="G14" s="96"/>
      <c r="H14" s="16"/>
      <c r="I14" s="16"/>
      <c r="J14" s="49"/>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row>
    <row r="15" spans="1:246" s="76" customFormat="1" ht="24.75" customHeight="1">
      <c r="A15" s="89" t="s">
        <v>7</v>
      </c>
      <c r="B15" s="90" t="s">
        <v>8</v>
      </c>
      <c r="C15" s="91"/>
      <c r="D15" s="71">
        <v>4</v>
      </c>
      <c r="E15" s="72">
        <f>D15*1450</f>
        <v>5800</v>
      </c>
      <c r="F15" s="92"/>
      <c r="G15" s="74"/>
      <c r="H15" s="93"/>
      <c r="I15" s="93"/>
      <c r="J15" s="94"/>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c r="EY15" s="75"/>
      <c r="EZ15" s="75"/>
      <c r="FA15" s="75"/>
      <c r="FB15" s="75"/>
      <c r="FC15" s="75"/>
      <c r="FD15" s="75"/>
      <c r="FE15" s="75"/>
      <c r="FF15" s="75"/>
      <c r="FG15" s="75"/>
      <c r="FH15" s="75"/>
      <c r="FI15" s="75"/>
      <c r="FJ15" s="75"/>
      <c r="FK15" s="75"/>
      <c r="FL15" s="75"/>
      <c r="FM15" s="75"/>
      <c r="FN15" s="75"/>
      <c r="FO15" s="75"/>
      <c r="FP15" s="75"/>
      <c r="FQ15" s="75"/>
      <c r="FR15" s="75"/>
      <c r="FS15" s="75"/>
      <c r="FT15" s="75"/>
      <c r="FU15" s="75"/>
      <c r="FV15" s="75"/>
      <c r="FW15" s="75"/>
      <c r="FX15" s="75"/>
      <c r="FY15" s="75"/>
      <c r="FZ15" s="75"/>
      <c r="GA15" s="75"/>
      <c r="GB15" s="75"/>
      <c r="GC15" s="75"/>
      <c r="GD15" s="75"/>
      <c r="GE15" s="75"/>
      <c r="GF15" s="75"/>
      <c r="GG15" s="75"/>
      <c r="GH15" s="75"/>
      <c r="GI15" s="75"/>
      <c r="GJ15" s="75"/>
      <c r="GK15" s="75"/>
      <c r="GL15" s="75"/>
      <c r="GM15" s="75"/>
      <c r="GN15" s="75"/>
      <c r="GO15" s="75"/>
      <c r="GP15" s="75"/>
      <c r="GQ15" s="75"/>
      <c r="GR15" s="75"/>
      <c r="GS15" s="75"/>
      <c r="GT15" s="75"/>
      <c r="GU15" s="75"/>
      <c r="GV15" s="75"/>
      <c r="GW15" s="75"/>
      <c r="GX15" s="75"/>
      <c r="GY15" s="75"/>
      <c r="GZ15" s="75"/>
      <c r="HA15" s="75"/>
      <c r="HB15" s="75"/>
      <c r="HC15" s="75"/>
      <c r="HD15" s="75"/>
    </row>
    <row r="16" spans="1:246">
      <c r="A16" s="19"/>
      <c r="B16" s="20"/>
      <c r="C16" s="19"/>
      <c r="E16" s="3" t="s">
        <v>50</v>
      </c>
      <c r="F16" s="50"/>
      <c r="G16" s="40"/>
      <c r="H16" s="40"/>
      <c r="I16" s="40"/>
      <c r="J16" s="40"/>
    </row>
    <row r="17" spans="1:246">
      <c r="A17" s="19"/>
      <c r="B17" s="20"/>
      <c r="C17" s="19"/>
      <c r="G17" s="40"/>
      <c r="H17" s="40"/>
      <c r="I17" s="40"/>
      <c r="J17" s="40"/>
    </row>
    <row r="18" spans="1:246" ht="15.75">
      <c r="B18" s="6" t="s">
        <v>29</v>
      </c>
      <c r="G18" s="40"/>
      <c r="H18" s="40"/>
      <c r="I18" s="40"/>
      <c r="J18" s="40"/>
    </row>
    <row r="19" spans="1:246" ht="37.5" customHeight="1">
      <c r="A19" s="101" t="s">
        <v>4</v>
      </c>
      <c r="B19" s="102" t="s">
        <v>30</v>
      </c>
      <c r="C19" s="103" t="s">
        <v>6</v>
      </c>
      <c r="D19" s="104" t="s">
        <v>43</v>
      </c>
      <c r="E19" s="107" t="s">
        <v>44</v>
      </c>
      <c r="F19" s="97" t="s">
        <v>45</v>
      </c>
      <c r="G19" s="97" t="s">
        <v>46</v>
      </c>
      <c r="H19" s="97" t="s">
        <v>47</v>
      </c>
      <c r="I19" s="97" t="s">
        <v>48</v>
      </c>
      <c r="J19" s="97" t="s">
        <v>49</v>
      </c>
    </row>
    <row r="20" spans="1:246" ht="12.75" customHeight="1">
      <c r="A20" s="101"/>
      <c r="B20" s="101"/>
      <c r="C20" s="103"/>
      <c r="D20" s="105"/>
      <c r="E20" s="108"/>
      <c r="F20" s="97"/>
      <c r="G20" s="97"/>
      <c r="H20" s="97"/>
      <c r="I20" s="97"/>
      <c r="J20" s="97"/>
    </row>
    <row r="21" spans="1:246">
      <c r="A21" s="24"/>
      <c r="B21" s="25"/>
      <c r="C21" s="103"/>
      <c r="D21" s="106"/>
      <c r="E21" s="109"/>
      <c r="F21" s="97"/>
      <c r="G21" s="97"/>
      <c r="H21" s="97"/>
      <c r="I21" s="97"/>
      <c r="J21" s="97"/>
    </row>
    <row r="22" spans="1:246" s="88" customFormat="1" ht="25.5">
      <c r="A22" s="68" t="s">
        <v>9</v>
      </c>
      <c r="B22" s="87" t="s">
        <v>34</v>
      </c>
      <c r="C22" s="70" t="s">
        <v>11</v>
      </c>
      <c r="D22" s="71">
        <v>2.5</v>
      </c>
      <c r="E22" s="72">
        <f t="shared" ref="E22:E25" si="0">D22*1450</f>
        <v>3625</v>
      </c>
      <c r="F22" s="73">
        <f>E22*1.075</f>
        <v>3896.875</v>
      </c>
      <c r="G22" s="74">
        <f>F22*1.05</f>
        <v>4091.71875</v>
      </c>
      <c r="H22" s="74">
        <f>G22*1.05</f>
        <v>4296.3046875</v>
      </c>
      <c r="I22" s="74">
        <f>H22*1.025</f>
        <v>4403.7123046874995</v>
      </c>
      <c r="J22" s="74">
        <f>I22*1.025</f>
        <v>4513.8051123046862</v>
      </c>
      <c r="HE22" s="76"/>
      <c r="HF22" s="76"/>
      <c r="HG22" s="76"/>
      <c r="HH22" s="76"/>
      <c r="HI22" s="76"/>
      <c r="HJ22" s="76"/>
      <c r="HK22" s="76"/>
      <c r="HL22" s="76"/>
      <c r="HM22" s="76"/>
      <c r="HN22" s="76"/>
      <c r="HO22" s="76"/>
      <c r="HP22" s="76"/>
      <c r="HQ22" s="76"/>
      <c r="HR22" s="76"/>
      <c r="HS22" s="76"/>
      <c r="HT22" s="76"/>
      <c r="HU22" s="76"/>
      <c r="HV22" s="76"/>
      <c r="HW22" s="76"/>
      <c r="HX22" s="76"/>
      <c r="HY22" s="76"/>
      <c r="HZ22" s="76"/>
      <c r="IA22" s="76"/>
      <c r="IB22" s="76"/>
      <c r="IC22" s="76"/>
      <c r="ID22" s="76"/>
      <c r="IE22" s="76"/>
      <c r="IF22" s="76"/>
      <c r="IG22" s="76"/>
      <c r="IH22" s="76"/>
      <c r="II22" s="76"/>
      <c r="IJ22" s="76"/>
      <c r="IK22" s="76"/>
      <c r="IL22" s="76"/>
    </row>
    <row r="23" spans="1:246">
      <c r="A23" s="14"/>
      <c r="B23" s="26" t="s">
        <v>32</v>
      </c>
      <c r="C23" s="27" t="s">
        <v>11</v>
      </c>
      <c r="D23" s="31">
        <v>2.2999999999999998</v>
      </c>
      <c r="E23" s="44">
        <f t="shared" si="0"/>
        <v>3334.9999999999995</v>
      </c>
      <c r="F23" s="55">
        <f t="shared" ref="F23:F29" si="1">E23*1.075</f>
        <v>3585.1249999999995</v>
      </c>
      <c r="G23" s="40">
        <f t="shared" ref="G23:H23" si="2">F23*1.05</f>
        <v>3764.3812499999995</v>
      </c>
      <c r="H23" s="40">
        <f t="shared" si="2"/>
        <v>3952.6003124999997</v>
      </c>
      <c r="I23" s="40">
        <f t="shared" ref="I23:J23" si="3">H23*1.025</f>
        <v>4051.4153203124993</v>
      </c>
      <c r="J23" s="40">
        <f t="shared" si="3"/>
        <v>4152.7007033203117</v>
      </c>
    </row>
    <row r="24" spans="1:246" s="76" customFormat="1">
      <c r="A24" s="68"/>
      <c r="B24" s="69" t="s">
        <v>33</v>
      </c>
      <c r="C24" s="70" t="s">
        <v>11</v>
      </c>
      <c r="D24" s="71">
        <v>2</v>
      </c>
      <c r="E24" s="72">
        <f t="shared" si="0"/>
        <v>2900</v>
      </c>
      <c r="F24" s="73">
        <f t="shared" si="1"/>
        <v>3117.5</v>
      </c>
      <c r="G24" s="74">
        <f t="shared" ref="G24:H24" si="4">F24*1.05</f>
        <v>3273.375</v>
      </c>
      <c r="H24" s="74">
        <f t="shared" si="4"/>
        <v>3437.0437500000003</v>
      </c>
      <c r="I24" s="74">
        <f t="shared" ref="I24:J24" si="5">H24*1.025</f>
        <v>3522.9698437500001</v>
      </c>
      <c r="J24" s="74">
        <f t="shared" si="5"/>
        <v>3611.0440898437496</v>
      </c>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c r="AJ24" s="75"/>
      <c r="AK24" s="75"/>
      <c r="AL24" s="75"/>
      <c r="AM24" s="75"/>
      <c r="AN24" s="75"/>
      <c r="AO24" s="75"/>
      <c r="AP24" s="75"/>
      <c r="AQ24" s="75"/>
      <c r="AR24" s="75"/>
      <c r="AS24" s="75"/>
      <c r="AT24" s="75"/>
      <c r="AU24" s="75"/>
      <c r="AV24" s="75"/>
      <c r="AW24" s="75"/>
      <c r="AX24" s="75"/>
      <c r="AY24" s="75"/>
      <c r="AZ24" s="75"/>
      <c r="BA24" s="75"/>
      <c r="BB24" s="75"/>
      <c r="BC24" s="75"/>
      <c r="BD24" s="75"/>
      <c r="BE24" s="75"/>
      <c r="BF24" s="75"/>
      <c r="BG24" s="75"/>
      <c r="BH24" s="75"/>
      <c r="BI24" s="75"/>
      <c r="BJ24" s="75"/>
      <c r="BK24" s="75"/>
      <c r="BL24" s="75"/>
      <c r="BM24" s="75"/>
      <c r="BN24" s="75"/>
      <c r="BO24" s="75"/>
      <c r="BP24" s="75"/>
      <c r="BQ24" s="75"/>
      <c r="BR24" s="75"/>
      <c r="BS24" s="75"/>
      <c r="BT24" s="75"/>
      <c r="BU24" s="75"/>
      <c r="BV24" s="75"/>
      <c r="BW24" s="75"/>
      <c r="BX24" s="75"/>
      <c r="BY24" s="75"/>
      <c r="BZ24" s="75"/>
      <c r="CA24" s="75"/>
      <c r="CB24" s="75"/>
      <c r="CC24" s="75"/>
      <c r="CD24" s="75"/>
      <c r="CE24" s="75"/>
      <c r="CF24" s="75"/>
      <c r="CG24" s="75"/>
      <c r="CH24" s="75"/>
      <c r="CI24" s="75"/>
      <c r="CJ24" s="75"/>
      <c r="CK24" s="75"/>
      <c r="CL24" s="75"/>
      <c r="CM24" s="75"/>
      <c r="CN24" s="75"/>
      <c r="CO24" s="75"/>
      <c r="CP24" s="75"/>
      <c r="CQ24" s="75"/>
      <c r="CR24" s="75"/>
      <c r="CS24" s="75"/>
      <c r="CT24" s="75"/>
      <c r="CU24" s="75"/>
      <c r="CV24" s="75"/>
      <c r="CW24" s="75"/>
      <c r="CX24" s="75"/>
      <c r="CY24" s="75"/>
      <c r="CZ24" s="75"/>
      <c r="DA24" s="75"/>
      <c r="DB24" s="75"/>
      <c r="DC24" s="75"/>
      <c r="DD24" s="75"/>
      <c r="DE24" s="75"/>
      <c r="DF24" s="75"/>
      <c r="DG24" s="75"/>
      <c r="DH24" s="75"/>
      <c r="DI24" s="75"/>
      <c r="DJ24" s="75"/>
      <c r="DK24" s="75"/>
      <c r="DL24" s="75"/>
      <c r="DM24" s="75"/>
      <c r="DN24" s="75"/>
      <c r="DO24" s="75"/>
      <c r="DP24" s="75"/>
      <c r="DQ24" s="75"/>
      <c r="DR24" s="75"/>
      <c r="DS24" s="75"/>
      <c r="DT24" s="75"/>
      <c r="DU24" s="75"/>
      <c r="DV24" s="75"/>
      <c r="DW24" s="75"/>
      <c r="DX24" s="75"/>
      <c r="DY24" s="75"/>
      <c r="DZ24" s="75"/>
      <c r="EA24" s="75"/>
      <c r="EB24" s="75"/>
      <c r="EC24" s="75"/>
      <c r="ED24" s="75"/>
      <c r="EE24" s="75"/>
      <c r="EF24" s="75"/>
      <c r="EG24" s="75"/>
      <c r="EH24" s="75"/>
      <c r="EI24" s="75"/>
      <c r="EJ24" s="75"/>
      <c r="EK24" s="75"/>
      <c r="EL24" s="75"/>
      <c r="EM24" s="75"/>
      <c r="EN24" s="75"/>
      <c r="EO24" s="75"/>
      <c r="EP24" s="75"/>
      <c r="EQ24" s="75"/>
      <c r="ER24" s="75"/>
      <c r="ES24" s="75"/>
      <c r="ET24" s="75"/>
      <c r="EU24" s="75"/>
      <c r="EV24" s="75"/>
      <c r="EW24" s="75"/>
      <c r="EX24" s="75"/>
      <c r="EY24" s="75"/>
      <c r="EZ24" s="75"/>
      <c r="FA24" s="75"/>
      <c r="FB24" s="75"/>
      <c r="FC24" s="75"/>
      <c r="FD24" s="75"/>
      <c r="FE24" s="75"/>
      <c r="FF24" s="75"/>
      <c r="FG24" s="75"/>
      <c r="FH24" s="75"/>
      <c r="FI24" s="75"/>
      <c r="FJ24" s="75"/>
      <c r="FK24" s="75"/>
      <c r="FL24" s="75"/>
      <c r="FM24" s="75"/>
      <c r="FN24" s="75"/>
      <c r="FO24" s="75"/>
      <c r="FP24" s="75"/>
      <c r="FQ24" s="75"/>
      <c r="FR24" s="75"/>
      <c r="FS24" s="75"/>
      <c r="FT24" s="75"/>
      <c r="FU24" s="75"/>
      <c r="FV24" s="75"/>
      <c r="FW24" s="75"/>
      <c r="FX24" s="75"/>
      <c r="FY24" s="75"/>
      <c r="FZ24" s="75"/>
      <c r="GA24" s="75"/>
      <c r="GB24" s="75"/>
      <c r="GC24" s="75"/>
      <c r="GD24" s="75"/>
      <c r="GE24" s="75"/>
      <c r="GF24" s="75"/>
      <c r="GG24" s="75"/>
      <c r="GH24" s="75"/>
      <c r="GI24" s="75"/>
      <c r="GJ24" s="75"/>
      <c r="GK24" s="75"/>
      <c r="GL24" s="75"/>
      <c r="GM24" s="75"/>
      <c r="GN24" s="75"/>
      <c r="GO24" s="75"/>
      <c r="GP24" s="75"/>
      <c r="GQ24" s="75"/>
      <c r="GR24" s="75"/>
      <c r="GS24" s="75"/>
      <c r="GT24" s="75"/>
      <c r="GU24" s="75"/>
      <c r="GV24" s="75"/>
      <c r="GW24" s="75"/>
      <c r="GX24" s="75"/>
      <c r="GY24" s="75"/>
      <c r="GZ24" s="75"/>
      <c r="HA24" s="75"/>
      <c r="HB24" s="75"/>
      <c r="HC24" s="75"/>
      <c r="HD24" s="75"/>
    </row>
    <row r="25" spans="1:246" s="76" customFormat="1">
      <c r="A25" s="68"/>
      <c r="B25" s="69" t="s">
        <v>35</v>
      </c>
      <c r="C25" s="70" t="s">
        <v>11</v>
      </c>
      <c r="D25" s="71">
        <v>1.8</v>
      </c>
      <c r="E25" s="72">
        <f t="shared" si="0"/>
        <v>2610</v>
      </c>
      <c r="F25" s="73">
        <f t="shared" si="1"/>
        <v>2805.75</v>
      </c>
      <c r="G25" s="74">
        <f t="shared" ref="G25:H25" si="6">F25*1.05</f>
        <v>2946.0374999999999</v>
      </c>
      <c r="H25" s="74">
        <f t="shared" si="6"/>
        <v>3093.339375</v>
      </c>
      <c r="I25" s="74">
        <f t="shared" ref="I25:J25" si="7">H25*1.025</f>
        <v>3170.6728593749999</v>
      </c>
      <c r="J25" s="74">
        <f t="shared" si="7"/>
        <v>3249.9396808593747</v>
      </c>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75"/>
      <c r="FC25" s="75"/>
      <c r="FD25" s="75"/>
      <c r="FE25" s="75"/>
      <c r="FF25" s="75"/>
      <c r="FG25" s="75"/>
      <c r="FH25" s="75"/>
      <c r="FI25" s="75"/>
      <c r="FJ25" s="75"/>
      <c r="FK25" s="75"/>
      <c r="FL25" s="75"/>
      <c r="FM25" s="75"/>
      <c r="FN25" s="75"/>
      <c r="FO25" s="75"/>
      <c r="FP25" s="75"/>
      <c r="FQ25" s="75"/>
      <c r="FR25" s="75"/>
      <c r="FS25" s="75"/>
      <c r="FT25" s="75"/>
      <c r="FU25" s="75"/>
      <c r="FV25" s="75"/>
      <c r="FW25" s="75"/>
      <c r="FX25" s="75"/>
      <c r="FY25" s="75"/>
      <c r="FZ25" s="75"/>
      <c r="GA25" s="75"/>
      <c r="GB25" s="75"/>
      <c r="GC25" s="75"/>
      <c r="GD25" s="75"/>
      <c r="GE25" s="75"/>
      <c r="GF25" s="75"/>
      <c r="GG25" s="75"/>
      <c r="GH25" s="75"/>
      <c r="GI25" s="75"/>
      <c r="GJ25" s="75"/>
      <c r="GK25" s="75"/>
      <c r="GL25" s="75"/>
      <c r="GM25" s="75"/>
      <c r="GN25" s="75"/>
      <c r="GO25" s="75"/>
      <c r="GP25" s="75"/>
      <c r="GQ25" s="75"/>
      <c r="GR25" s="75"/>
      <c r="GS25" s="75"/>
      <c r="GT25" s="75"/>
      <c r="GU25" s="75"/>
      <c r="GV25" s="75"/>
      <c r="GW25" s="75"/>
      <c r="GX25" s="75"/>
      <c r="GY25" s="75"/>
      <c r="GZ25" s="75"/>
      <c r="HA25" s="75"/>
      <c r="HB25" s="75"/>
      <c r="HC25" s="75"/>
      <c r="HD25" s="75"/>
    </row>
    <row r="26" spans="1:246" s="76" customFormat="1">
      <c r="A26" s="68" t="s">
        <v>14</v>
      </c>
      <c r="B26" s="87" t="s">
        <v>38</v>
      </c>
      <c r="C26" s="70" t="s">
        <v>39</v>
      </c>
      <c r="D26" s="71">
        <v>1.7</v>
      </c>
      <c r="E26" s="72">
        <f t="shared" ref="E26:E29" si="8">D26*1450</f>
        <v>2465</v>
      </c>
      <c r="F26" s="73">
        <f t="shared" si="1"/>
        <v>2649.875</v>
      </c>
      <c r="G26" s="74">
        <f t="shared" ref="G26:H26" si="9">F26*1.05</f>
        <v>2782.3687500000001</v>
      </c>
      <c r="H26" s="74">
        <f t="shared" si="9"/>
        <v>2921.4871875000003</v>
      </c>
      <c r="I26" s="74">
        <f t="shared" ref="I26:J26" si="10">H26*1.025</f>
        <v>2994.5243671875</v>
      </c>
      <c r="J26" s="74">
        <f t="shared" si="10"/>
        <v>3069.3874763671874</v>
      </c>
      <c r="K26" s="75" t="s">
        <v>67</v>
      </c>
      <c r="L26" s="75"/>
      <c r="M26" s="75"/>
      <c r="N26" s="75"/>
      <c r="O26" s="75"/>
      <c r="P26" s="75"/>
      <c r="Q26" s="75"/>
      <c r="R26" s="75"/>
      <c r="S26" s="75"/>
      <c r="T26" s="75"/>
      <c r="U26" s="75"/>
      <c r="V26" s="75"/>
      <c r="W26" s="75"/>
      <c r="X26" s="75"/>
      <c r="Y26" s="75"/>
      <c r="Z26" s="75"/>
      <c r="AA26" s="75"/>
      <c r="AB26" s="75"/>
      <c r="AC26" s="75"/>
      <c r="AD26" s="75"/>
      <c r="AE26" s="75"/>
      <c r="AF26" s="75"/>
      <c r="AG26" s="75"/>
      <c r="AH26" s="75"/>
      <c r="AI26" s="75"/>
      <c r="AJ26" s="75"/>
      <c r="AK26" s="75"/>
      <c r="AL26" s="75"/>
      <c r="AM26" s="75"/>
      <c r="AN26" s="75"/>
      <c r="AO26" s="75"/>
      <c r="AP26" s="75"/>
      <c r="AQ26" s="75"/>
      <c r="AR26" s="75"/>
      <c r="AS26" s="75"/>
      <c r="AT26" s="75"/>
      <c r="AU26" s="75"/>
      <c r="AV26" s="75"/>
      <c r="AW26" s="75"/>
      <c r="AX26" s="75"/>
      <c r="AY26" s="75"/>
      <c r="AZ26" s="75"/>
      <c r="BA26" s="75"/>
      <c r="BB26" s="75"/>
      <c r="BC26" s="75"/>
      <c r="BD26" s="75"/>
      <c r="BE26" s="75"/>
      <c r="BF26" s="75"/>
      <c r="BG26" s="75"/>
      <c r="BH26" s="75"/>
      <c r="BI26" s="75"/>
      <c r="BJ26" s="75"/>
      <c r="BK26" s="75"/>
      <c r="BL26" s="75"/>
      <c r="BM26" s="75"/>
      <c r="BN26" s="75"/>
      <c r="BO26" s="75"/>
      <c r="BP26" s="75"/>
      <c r="BQ26" s="75"/>
      <c r="BR26" s="75"/>
      <c r="BS26" s="75"/>
      <c r="BT26" s="75"/>
      <c r="BU26" s="75"/>
      <c r="BV26" s="75"/>
      <c r="BW26" s="75"/>
      <c r="BX26" s="75"/>
      <c r="BY26" s="75"/>
      <c r="BZ26" s="75"/>
      <c r="CA26" s="75"/>
      <c r="CB26" s="75"/>
      <c r="CC26" s="75"/>
      <c r="CD26" s="75"/>
      <c r="CE26" s="75"/>
      <c r="CF26" s="75"/>
      <c r="CG26" s="75"/>
      <c r="CH26" s="75"/>
      <c r="CI26" s="75"/>
      <c r="CJ26" s="75"/>
      <c r="CK26" s="75"/>
      <c r="CL26" s="75"/>
      <c r="CM26" s="75"/>
      <c r="CN26" s="75"/>
      <c r="CO26" s="75"/>
      <c r="CP26" s="75"/>
      <c r="CQ26" s="75"/>
      <c r="CR26" s="75"/>
      <c r="CS26" s="75"/>
      <c r="CT26" s="75"/>
      <c r="CU26" s="75"/>
      <c r="CV26" s="75"/>
      <c r="CW26" s="75"/>
      <c r="CX26" s="75"/>
      <c r="CY26" s="75"/>
      <c r="CZ26" s="75"/>
      <c r="DA26" s="75"/>
      <c r="DB26" s="75"/>
      <c r="DC26" s="75"/>
      <c r="DD26" s="75"/>
      <c r="DE26" s="75"/>
      <c r="DF26" s="75"/>
      <c r="DG26" s="75"/>
      <c r="DH26" s="75"/>
      <c r="DI26" s="75"/>
      <c r="DJ26" s="75"/>
      <c r="DK26" s="75"/>
      <c r="DL26" s="75"/>
      <c r="DM26" s="75"/>
      <c r="DN26" s="75"/>
      <c r="DO26" s="75"/>
      <c r="DP26" s="75"/>
      <c r="DQ26" s="75"/>
      <c r="DR26" s="75"/>
      <c r="DS26" s="75"/>
      <c r="DT26" s="75"/>
      <c r="DU26" s="75"/>
      <c r="DV26" s="75"/>
      <c r="DW26" s="75"/>
      <c r="DX26" s="75"/>
      <c r="DY26" s="75"/>
      <c r="DZ26" s="75"/>
      <c r="EA26" s="75"/>
      <c r="EB26" s="75"/>
      <c r="EC26" s="75"/>
      <c r="ED26" s="75"/>
      <c r="EE26" s="75"/>
      <c r="EF26" s="75"/>
      <c r="EG26" s="75"/>
      <c r="EH26" s="75"/>
      <c r="EI26" s="75"/>
      <c r="EJ26" s="75"/>
      <c r="EK26" s="75"/>
      <c r="EL26" s="75"/>
      <c r="EM26" s="75"/>
      <c r="EN26" s="75"/>
      <c r="EO26" s="75"/>
      <c r="EP26" s="75"/>
      <c r="EQ26" s="75"/>
      <c r="ER26" s="75"/>
      <c r="ES26" s="75"/>
      <c r="ET26" s="75"/>
      <c r="EU26" s="75"/>
      <c r="EV26" s="75"/>
      <c r="EW26" s="75"/>
      <c r="EX26" s="75"/>
      <c r="EY26" s="75"/>
      <c r="EZ26" s="75"/>
      <c r="FA26" s="75"/>
      <c r="FB26" s="75"/>
      <c r="FC26" s="75"/>
      <c r="FD26" s="75"/>
      <c r="FE26" s="75"/>
      <c r="FF26" s="75"/>
      <c r="FG26" s="75"/>
      <c r="FH26" s="75"/>
      <c r="FI26" s="75"/>
      <c r="FJ26" s="75"/>
      <c r="FK26" s="75"/>
      <c r="FL26" s="75"/>
      <c r="FM26" s="75"/>
      <c r="FN26" s="75"/>
      <c r="FO26" s="75"/>
      <c r="FP26" s="75"/>
      <c r="FQ26" s="75"/>
      <c r="FR26" s="75"/>
      <c r="FS26" s="75"/>
      <c r="FT26" s="75"/>
      <c r="FU26" s="75"/>
      <c r="FV26" s="75"/>
      <c r="FW26" s="75"/>
      <c r="FX26" s="75"/>
      <c r="FY26" s="75"/>
      <c r="FZ26" s="75"/>
      <c r="GA26" s="75"/>
      <c r="GB26" s="75"/>
      <c r="GC26" s="75"/>
      <c r="GD26" s="75"/>
      <c r="GE26" s="75"/>
      <c r="GF26" s="75"/>
      <c r="GG26" s="75"/>
      <c r="GH26" s="75"/>
      <c r="GI26" s="75"/>
      <c r="GJ26" s="75"/>
      <c r="GK26" s="75"/>
      <c r="GL26" s="75"/>
      <c r="GM26" s="75"/>
      <c r="GN26" s="75"/>
      <c r="GO26" s="75"/>
      <c r="GP26" s="75"/>
      <c r="GQ26" s="75"/>
      <c r="GR26" s="75"/>
      <c r="GS26" s="75"/>
      <c r="GT26" s="75"/>
      <c r="GU26" s="75"/>
      <c r="GV26" s="75"/>
      <c r="GW26" s="75"/>
      <c r="GX26" s="75"/>
      <c r="GY26" s="75"/>
      <c r="GZ26" s="75"/>
      <c r="HA26" s="75"/>
      <c r="HB26" s="75"/>
      <c r="HC26" s="75"/>
      <c r="HD26" s="75"/>
    </row>
    <row r="27" spans="1:246">
      <c r="A27" s="14"/>
      <c r="B27" s="26" t="s">
        <v>32</v>
      </c>
      <c r="C27" s="27" t="s">
        <v>39</v>
      </c>
      <c r="D27" s="31">
        <v>1.69</v>
      </c>
      <c r="E27" s="44">
        <f t="shared" si="8"/>
        <v>2450.5</v>
      </c>
      <c r="F27" s="55">
        <f t="shared" si="1"/>
        <v>2634.2874999999999</v>
      </c>
      <c r="G27" s="40">
        <f t="shared" ref="G27:H27" si="11">F27*1.05</f>
        <v>2766.0018749999999</v>
      </c>
      <c r="H27" s="40">
        <f t="shared" si="11"/>
        <v>2904.30196875</v>
      </c>
      <c r="I27" s="40">
        <f t="shared" ref="I27:J27" si="12">H27*1.025</f>
        <v>2976.9095179687497</v>
      </c>
      <c r="J27" s="40">
        <f t="shared" si="12"/>
        <v>3051.3322559179683</v>
      </c>
    </row>
    <row r="28" spans="1:246" s="76" customFormat="1">
      <c r="A28" s="68"/>
      <c r="B28" s="69" t="s">
        <v>33</v>
      </c>
      <c r="C28" s="70" t="s">
        <v>39</v>
      </c>
      <c r="D28" s="71">
        <v>1.68</v>
      </c>
      <c r="E28" s="72">
        <f t="shared" si="8"/>
        <v>2436</v>
      </c>
      <c r="F28" s="73">
        <f t="shared" si="1"/>
        <v>2618.6999999999998</v>
      </c>
      <c r="G28" s="74">
        <f t="shared" ref="G28:H28" si="13">F28*1.05</f>
        <v>2749.6349999999998</v>
      </c>
      <c r="H28" s="74">
        <f t="shared" si="13"/>
        <v>2887.1167499999997</v>
      </c>
      <c r="I28" s="74">
        <f t="shared" ref="I28:J28" si="14">H28*1.025</f>
        <v>2959.2946687499993</v>
      </c>
      <c r="J28" s="74">
        <f t="shared" si="14"/>
        <v>3033.2770354687491</v>
      </c>
      <c r="K28" s="75" t="s">
        <v>65</v>
      </c>
      <c r="L28" s="75"/>
      <c r="M28" s="75"/>
      <c r="N28" s="75"/>
      <c r="O28" s="75"/>
      <c r="P28" s="75"/>
      <c r="Q28" s="75"/>
      <c r="R28" s="75"/>
      <c r="S28" s="75"/>
      <c r="T28" s="75"/>
      <c r="U28" s="75"/>
      <c r="V28" s="75"/>
      <c r="W28" s="75"/>
      <c r="X28" s="75"/>
      <c r="Y28" s="75"/>
      <c r="Z28" s="75"/>
      <c r="AA28" s="75"/>
      <c r="AB28" s="75"/>
      <c r="AC28" s="75"/>
      <c r="AD28" s="75"/>
      <c r="AE28" s="75"/>
      <c r="AF28" s="75"/>
      <c r="AG28" s="75"/>
      <c r="AH28" s="75"/>
      <c r="AI28" s="75"/>
      <c r="AJ28" s="75"/>
      <c r="AK28" s="75"/>
      <c r="AL28" s="75"/>
      <c r="AM28" s="75"/>
      <c r="AN28" s="75"/>
      <c r="AO28" s="75"/>
      <c r="AP28" s="75"/>
      <c r="AQ28" s="75"/>
      <c r="AR28" s="75"/>
      <c r="AS28" s="75"/>
      <c r="AT28" s="75"/>
      <c r="AU28" s="75"/>
      <c r="AV28" s="75"/>
      <c r="AW28" s="75"/>
      <c r="AX28" s="75"/>
      <c r="AY28" s="75"/>
      <c r="AZ28" s="75"/>
      <c r="BA28" s="75"/>
      <c r="BB28" s="75"/>
      <c r="BC28" s="75"/>
      <c r="BD28" s="75"/>
      <c r="BE28" s="75"/>
      <c r="BF28" s="75"/>
      <c r="BG28" s="75"/>
      <c r="BH28" s="75"/>
      <c r="BI28" s="75"/>
      <c r="BJ28" s="75"/>
      <c r="BK28" s="75"/>
      <c r="BL28" s="75"/>
      <c r="BM28" s="75"/>
      <c r="BN28" s="75"/>
      <c r="BO28" s="75"/>
      <c r="BP28" s="75"/>
      <c r="BQ28" s="75"/>
      <c r="BR28" s="75"/>
      <c r="BS28" s="75"/>
      <c r="BT28" s="75"/>
      <c r="BU28" s="75"/>
      <c r="BV28" s="75"/>
      <c r="BW28" s="75"/>
      <c r="BX28" s="75"/>
      <c r="BY28" s="75"/>
      <c r="BZ28" s="75"/>
      <c r="CA28" s="75"/>
      <c r="CB28" s="75"/>
      <c r="CC28" s="75"/>
      <c r="CD28" s="75"/>
      <c r="CE28" s="75"/>
      <c r="CF28" s="75"/>
      <c r="CG28" s="75"/>
      <c r="CH28" s="75"/>
      <c r="CI28" s="75"/>
      <c r="CJ28" s="75"/>
      <c r="CK28" s="75"/>
      <c r="CL28" s="75"/>
      <c r="CM28" s="75"/>
      <c r="CN28" s="75"/>
      <c r="CO28" s="75"/>
      <c r="CP28" s="75"/>
      <c r="CQ28" s="75"/>
      <c r="CR28" s="75"/>
      <c r="CS28" s="75"/>
      <c r="CT28" s="75"/>
      <c r="CU28" s="75"/>
      <c r="CV28" s="75"/>
      <c r="CW28" s="75"/>
      <c r="CX28" s="75"/>
      <c r="CY28" s="75"/>
      <c r="CZ28" s="75"/>
      <c r="DA28" s="75"/>
      <c r="DB28" s="75"/>
      <c r="DC28" s="75"/>
      <c r="DD28" s="75"/>
      <c r="DE28" s="75"/>
      <c r="DF28" s="75"/>
      <c r="DG28" s="75"/>
      <c r="DH28" s="75"/>
      <c r="DI28" s="75"/>
      <c r="DJ28" s="75"/>
      <c r="DK28" s="75"/>
      <c r="DL28" s="75"/>
      <c r="DM28" s="75"/>
      <c r="DN28" s="75"/>
      <c r="DO28" s="75"/>
      <c r="DP28" s="75"/>
      <c r="DQ28" s="75"/>
      <c r="DR28" s="75"/>
      <c r="DS28" s="75"/>
      <c r="DT28" s="75"/>
      <c r="DU28" s="75"/>
      <c r="DV28" s="75"/>
      <c r="DW28" s="75"/>
      <c r="DX28" s="75"/>
      <c r="DY28" s="75"/>
      <c r="DZ28" s="75"/>
      <c r="EA28" s="75"/>
      <c r="EB28" s="75"/>
      <c r="EC28" s="75"/>
      <c r="ED28" s="75"/>
      <c r="EE28" s="75"/>
      <c r="EF28" s="75"/>
      <c r="EG28" s="75"/>
      <c r="EH28" s="75"/>
      <c r="EI28" s="75"/>
      <c r="EJ28" s="75"/>
      <c r="EK28" s="75"/>
      <c r="EL28" s="75"/>
      <c r="EM28" s="75"/>
      <c r="EN28" s="75"/>
      <c r="EO28" s="75"/>
      <c r="EP28" s="75"/>
      <c r="EQ28" s="75"/>
      <c r="ER28" s="75"/>
      <c r="ES28" s="75"/>
      <c r="ET28" s="75"/>
      <c r="EU28" s="75"/>
      <c r="EV28" s="75"/>
      <c r="EW28" s="75"/>
      <c r="EX28" s="75"/>
      <c r="EY28" s="75"/>
      <c r="EZ28" s="75"/>
      <c r="FA28" s="75"/>
      <c r="FB28" s="75"/>
      <c r="FC28" s="75"/>
      <c r="FD28" s="75"/>
      <c r="FE28" s="75"/>
      <c r="FF28" s="75"/>
      <c r="FG28" s="75"/>
      <c r="FH28" s="75"/>
      <c r="FI28" s="75"/>
      <c r="FJ28" s="75"/>
      <c r="FK28" s="75"/>
      <c r="FL28" s="75"/>
      <c r="FM28" s="75"/>
      <c r="FN28" s="75"/>
      <c r="FO28" s="75"/>
      <c r="FP28" s="75"/>
      <c r="FQ28" s="75"/>
      <c r="FR28" s="75"/>
      <c r="FS28" s="75"/>
      <c r="FT28" s="75"/>
      <c r="FU28" s="75"/>
      <c r="FV28" s="75"/>
      <c r="FW28" s="75"/>
      <c r="FX28" s="75"/>
      <c r="FY28" s="75"/>
      <c r="FZ28" s="75"/>
      <c r="GA28" s="75"/>
      <c r="GB28" s="75"/>
      <c r="GC28" s="75"/>
      <c r="GD28" s="75"/>
      <c r="GE28" s="75"/>
      <c r="GF28" s="75"/>
      <c r="GG28" s="75"/>
      <c r="GH28" s="75"/>
      <c r="GI28" s="75"/>
      <c r="GJ28" s="75"/>
      <c r="GK28" s="75"/>
      <c r="GL28" s="75"/>
      <c r="GM28" s="75"/>
      <c r="GN28" s="75"/>
      <c r="GO28" s="75"/>
      <c r="GP28" s="75"/>
      <c r="GQ28" s="75"/>
      <c r="GR28" s="75"/>
      <c r="GS28" s="75"/>
      <c r="GT28" s="75"/>
      <c r="GU28" s="75"/>
      <c r="GV28" s="75"/>
      <c r="GW28" s="75"/>
      <c r="GX28" s="75"/>
      <c r="GY28" s="75"/>
      <c r="GZ28" s="75"/>
      <c r="HA28" s="75"/>
      <c r="HB28" s="75"/>
      <c r="HC28" s="75"/>
      <c r="HD28" s="75"/>
    </row>
    <row r="29" spans="1:246">
      <c r="A29" s="14"/>
      <c r="B29" s="26" t="s">
        <v>35</v>
      </c>
      <c r="C29" s="27" t="s">
        <v>39</v>
      </c>
      <c r="D29" s="31">
        <v>1.4</v>
      </c>
      <c r="E29" s="44">
        <f t="shared" si="8"/>
        <v>2029.9999999999998</v>
      </c>
      <c r="F29" s="55">
        <f t="shared" si="1"/>
        <v>2182.2499999999995</v>
      </c>
      <c r="G29" s="40">
        <f t="shared" ref="G29:H29" si="15">F29*1.05</f>
        <v>2291.3624999999997</v>
      </c>
      <c r="H29" s="40">
        <f t="shared" si="15"/>
        <v>2405.930625</v>
      </c>
      <c r="I29" s="40">
        <f t="shared" ref="I29:J29" si="16">H29*1.025</f>
        <v>2466.0788906249995</v>
      </c>
      <c r="J29" s="40">
        <f t="shared" si="16"/>
        <v>2527.7308628906244</v>
      </c>
    </row>
    <row r="30" spans="1:246" ht="15" customHeight="1">
      <c r="A30" s="30"/>
      <c r="B30" s="30"/>
      <c r="C30" s="30"/>
    </row>
  </sheetData>
  <sheetProtection selectLockedCells="1" selectUnlockedCells="1"/>
  <mergeCells count="20">
    <mergeCell ref="B1:C1"/>
    <mergeCell ref="B2:C2"/>
    <mergeCell ref="A12:A14"/>
    <mergeCell ref="B12:B14"/>
    <mergeCell ref="C12:C14"/>
    <mergeCell ref="H19:H21"/>
    <mergeCell ref="I19:I21"/>
    <mergeCell ref="J19:J21"/>
    <mergeCell ref="E12:E14"/>
    <mergeCell ref="A19:A20"/>
    <mergeCell ref="B19:B20"/>
    <mergeCell ref="C19:C21"/>
    <mergeCell ref="D19:D21"/>
    <mergeCell ref="E19:E21"/>
    <mergeCell ref="D12:D14"/>
    <mergeCell ref="F12:G12"/>
    <mergeCell ref="F13:F14"/>
    <mergeCell ref="G13:G14"/>
    <mergeCell ref="F19:F21"/>
    <mergeCell ref="G19:G21"/>
  </mergeCells>
  <pageMargins left="0.47222222222222221" right="0.19652777777777777" top="0.47291666666666665" bottom="0.39305555555555555" header="0.31527777777777777" footer="0.19652777777777777"/>
  <pageSetup paperSize="9" scale="85" firstPageNumber="140" orientation="portrait" useFirstPageNumber="1" horizontalDpi="300" verticalDpi="300" r:id="rId1"/>
  <headerFooter alignWithMargins="0">
    <oddHeader>&amp;CDRAFT</oddHeader>
    <oddFooter>&amp;C&amp;P</oddFooter>
  </headerFooter>
</worksheet>
</file>

<file path=xl/worksheets/sheet2.xml><?xml version="1.0" encoding="utf-8"?>
<worksheet xmlns="http://schemas.openxmlformats.org/spreadsheetml/2006/main" xmlns:r="http://schemas.openxmlformats.org/officeDocument/2006/relationships">
  <sheetPr>
    <tabColor indexed="10"/>
  </sheetPr>
  <dimension ref="A3:IO29"/>
  <sheetViews>
    <sheetView tabSelected="1" topLeftCell="A15" workbookViewId="0">
      <selection activeCell="D25" sqref="D25"/>
    </sheetView>
  </sheetViews>
  <sheetFormatPr defaultColWidth="9.140625" defaultRowHeight="12.75"/>
  <cols>
    <col min="1" max="1" width="3.5703125" style="3" customWidth="1"/>
    <col min="2" max="2" width="41.5703125" style="3" customWidth="1"/>
    <col min="3" max="3" width="7.42578125" style="3" customWidth="1"/>
    <col min="4" max="4" width="5.85546875" style="3" customWidth="1"/>
    <col min="5" max="5" width="7.28515625" style="3" customWidth="1"/>
    <col min="6" max="6" width="6.85546875" style="3" customWidth="1"/>
    <col min="7" max="8" width="9.140625" style="3"/>
    <col min="9" max="9" width="7.42578125" style="3" customWidth="1"/>
    <col min="10" max="10" width="6.85546875" style="3" customWidth="1"/>
    <col min="11" max="215" width="9.140625" style="3"/>
    <col min="216" max="226" width="9.140625" style="2"/>
    <col min="227" max="227" width="4.42578125" style="2" customWidth="1"/>
    <col min="228" max="228" width="32.28515625" style="2" customWidth="1"/>
    <col min="229" max="229" width="7.7109375" style="2" customWidth="1"/>
    <col min="230" max="235" width="8.85546875" style="2" customWidth="1"/>
    <col min="236" max="16384" width="9.140625" style="2"/>
  </cols>
  <sheetData>
    <row r="3" spans="1:249" ht="18.75">
      <c r="A3" s="1" t="s">
        <v>0</v>
      </c>
      <c r="B3" s="2"/>
    </row>
    <row r="4" spans="1:249">
      <c r="G4" s="4"/>
      <c r="H4" s="4"/>
      <c r="I4" s="4"/>
      <c r="J4" s="4"/>
    </row>
    <row r="5" spans="1:249" ht="21" customHeight="1">
      <c r="B5" s="5" t="s">
        <v>1</v>
      </c>
      <c r="C5" s="5"/>
      <c r="G5" s="4"/>
      <c r="H5" s="4"/>
      <c r="I5" s="4"/>
      <c r="J5" s="4"/>
    </row>
    <row r="6" spans="1:249" ht="21" customHeight="1">
      <c r="B6" s="6" t="s">
        <v>2</v>
      </c>
      <c r="C6" s="5"/>
      <c r="G6" s="4"/>
      <c r="H6" s="4"/>
      <c r="I6" s="4"/>
      <c r="J6" s="4"/>
    </row>
    <row r="7" spans="1:249">
      <c r="B7" s="7"/>
      <c r="G7" s="4"/>
      <c r="H7" s="4"/>
      <c r="I7" s="4"/>
      <c r="J7" s="4"/>
    </row>
    <row r="8" spans="1:249">
      <c r="A8" s="19"/>
      <c r="B8" s="20"/>
      <c r="C8" s="19"/>
      <c r="G8" s="4"/>
      <c r="H8" s="4"/>
      <c r="I8" s="4"/>
      <c r="J8" s="4"/>
    </row>
    <row r="9" spans="1:249" ht="15.75">
      <c r="B9" s="6" t="s">
        <v>29</v>
      </c>
      <c r="E9" s="3">
        <v>1450</v>
      </c>
      <c r="G9" s="4"/>
      <c r="H9" s="4"/>
      <c r="I9" s="4"/>
      <c r="J9" s="4"/>
    </row>
    <row r="10" spans="1:249" ht="37.5" customHeight="1">
      <c r="A10" s="101" t="s">
        <v>4</v>
      </c>
      <c r="B10" s="102" t="s">
        <v>30</v>
      </c>
      <c r="C10" s="103" t="s">
        <v>6</v>
      </c>
      <c r="D10" s="104" t="s">
        <v>43</v>
      </c>
      <c r="E10" s="107" t="s">
        <v>44</v>
      </c>
      <c r="F10" s="104" t="s">
        <v>45</v>
      </c>
      <c r="G10" s="104" t="s">
        <v>46</v>
      </c>
      <c r="H10" s="104" t="s">
        <v>47</v>
      </c>
      <c r="I10" s="104" t="s">
        <v>48</v>
      </c>
      <c r="J10" s="104" t="s">
        <v>49</v>
      </c>
    </row>
    <row r="11" spans="1:249" ht="12.75" customHeight="1">
      <c r="A11" s="101"/>
      <c r="B11" s="101"/>
      <c r="C11" s="103"/>
      <c r="D11" s="105"/>
      <c r="E11" s="108"/>
      <c r="F11" s="105"/>
      <c r="G11" s="105"/>
      <c r="H11" s="105"/>
      <c r="I11" s="105"/>
      <c r="J11" s="105"/>
    </row>
    <row r="12" spans="1:249">
      <c r="A12" s="24"/>
      <c r="B12" s="25"/>
      <c r="C12" s="103"/>
      <c r="D12" s="106"/>
      <c r="E12" s="109"/>
      <c r="F12" s="106"/>
      <c r="G12" s="106"/>
      <c r="H12" s="106"/>
      <c r="I12" s="106"/>
      <c r="J12" s="106"/>
    </row>
    <row r="13" spans="1:249" s="66" customFormat="1" ht="38.25">
      <c r="A13" s="61" t="s">
        <v>9</v>
      </c>
      <c r="B13" s="62" t="s">
        <v>53</v>
      </c>
      <c r="C13" s="63" t="s">
        <v>11</v>
      </c>
      <c r="D13" s="64">
        <v>2.8</v>
      </c>
      <c r="E13" s="65">
        <f>ROUND(D13*$E$9,0)</f>
        <v>4060</v>
      </c>
      <c r="F13" s="64">
        <f t="shared" ref="F13:F25" si="0">ROUND(E13*1.075,0)</f>
        <v>4365</v>
      </c>
      <c r="G13" s="64">
        <f t="shared" ref="G13:H20" si="1">ROUND(F13*1.05,0)</f>
        <v>4583</v>
      </c>
      <c r="H13" s="64">
        <f t="shared" si="1"/>
        <v>4812</v>
      </c>
      <c r="I13" s="64">
        <f t="shared" ref="I13:J20" si="2">ROUND(H13*1.025,0)</f>
        <v>4932</v>
      </c>
      <c r="J13" s="64">
        <f t="shared" si="2"/>
        <v>5055</v>
      </c>
      <c r="K13" s="66" t="s">
        <v>66</v>
      </c>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row>
    <row r="14" spans="1:249">
      <c r="A14" s="14"/>
      <c r="B14" s="26" t="s">
        <v>51</v>
      </c>
      <c r="C14" s="27" t="s">
        <v>11</v>
      </c>
      <c r="D14" s="31">
        <v>2</v>
      </c>
      <c r="E14" s="32">
        <f t="shared" ref="E14:E25" si="3">ROUND(D14*$E$9,0)</f>
        <v>2900</v>
      </c>
      <c r="F14" s="31">
        <f t="shared" si="0"/>
        <v>3118</v>
      </c>
      <c r="G14" s="31">
        <f t="shared" si="1"/>
        <v>3274</v>
      </c>
      <c r="H14" s="31">
        <f t="shared" si="1"/>
        <v>3438</v>
      </c>
      <c r="I14" s="31">
        <f t="shared" si="2"/>
        <v>3524</v>
      </c>
      <c r="J14" s="31">
        <f t="shared" si="2"/>
        <v>3612</v>
      </c>
    </row>
    <row r="15" spans="1:249">
      <c r="A15" s="14"/>
      <c r="B15" s="26" t="s">
        <v>52</v>
      </c>
      <c r="C15" s="27" t="s">
        <v>11</v>
      </c>
      <c r="D15" s="31">
        <v>1.8</v>
      </c>
      <c r="E15" s="32">
        <f t="shared" si="3"/>
        <v>2610</v>
      </c>
      <c r="F15" s="31">
        <f t="shared" si="0"/>
        <v>2806</v>
      </c>
      <c r="G15" s="31">
        <f t="shared" si="1"/>
        <v>2946</v>
      </c>
      <c r="H15" s="31">
        <f t="shared" si="1"/>
        <v>3093</v>
      </c>
      <c r="I15" s="31">
        <f t="shared" si="2"/>
        <v>3170</v>
      </c>
      <c r="J15" s="31">
        <f t="shared" si="2"/>
        <v>3249</v>
      </c>
    </row>
    <row r="16" spans="1:249" s="60" customFormat="1">
      <c r="A16" s="57"/>
      <c r="B16" s="77" t="s">
        <v>54</v>
      </c>
      <c r="C16" s="78" t="s">
        <v>11</v>
      </c>
      <c r="D16" s="58">
        <v>1.7</v>
      </c>
      <c r="E16" s="79">
        <f t="shared" si="3"/>
        <v>2465</v>
      </c>
      <c r="F16" s="58">
        <f t="shared" si="0"/>
        <v>2650</v>
      </c>
      <c r="G16" s="58">
        <f t="shared" si="1"/>
        <v>2783</v>
      </c>
      <c r="H16" s="58">
        <f t="shared" si="1"/>
        <v>2922</v>
      </c>
      <c r="I16" s="58">
        <f t="shared" si="2"/>
        <v>2995</v>
      </c>
      <c r="J16" s="58">
        <f t="shared" si="2"/>
        <v>3070</v>
      </c>
      <c r="K16" s="59"/>
      <c r="L16" s="59"/>
      <c r="M16" s="59"/>
      <c r="N16" s="59"/>
      <c r="O16" s="59"/>
      <c r="P16" s="59"/>
      <c r="Q16" s="59"/>
      <c r="R16" s="59"/>
      <c r="S16" s="59"/>
      <c r="T16" s="59"/>
      <c r="U16" s="59"/>
      <c r="V16" s="59"/>
      <c r="W16" s="59"/>
      <c r="X16" s="59"/>
      <c r="Y16" s="59"/>
      <c r="Z16" s="59"/>
      <c r="AA16" s="59"/>
      <c r="AB16" s="59"/>
      <c r="AC16" s="59"/>
      <c r="AD16" s="59"/>
      <c r="AE16" s="59"/>
      <c r="AF16" s="59"/>
      <c r="AG16" s="59"/>
      <c r="AH16" s="59"/>
      <c r="AI16" s="59"/>
      <c r="AJ16" s="59"/>
      <c r="AK16" s="59"/>
      <c r="AL16" s="59"/>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59"/>
      <c r="EB16" s="59"/>
      <c r="EC16" s="59"/>
      <c r="ED16" s="59"/>
      <c r="EE16" s="59"/>
      <c r="EF16" s="59"/>
      <c r="EG16" s="59"/>
      <c r="EH16" s="59"/>
      <c r="EI16" s="59"/>
      <c r="EJ16" s="59"/>
      <c r="EK16" s="59"/>
      <c r="EL16" s="59"/>
      <c r="EM16" s="59"/>
      <c r="EN16" s="59"/>
      <c r="EO16" s="59"/>
      <c r="EP16" s="59"/>
      <c r="EQ16" s="59"/>
      <c r="ER16" s="59"/>
      <c r="ES16" s="59"/>
      <c r="ET16" s="59"/>
      <c r="EU16" s="59"/>
      <c r="EV16" s="59"/>
      <c r="EW16" s="59"/>
      <c r="EX16" s="59"/>
      <c r="EY16" s="59"/>
      <c r="EZ16" s="59"/>
      <c r="FA16" s="59"/>
      <c r="FB16" s="59"/>
      <c r="FC16" s="59"/>
      <c r="FD16" s="59"/>
      <c r="FE16" s="59"/>
      <c r="FF16" s="59"/>
      <c r="FG16" s="59"/>
      <c r="FH16" s="59"/>
      <c r="FI16" s="59"/>
      <c r="FJ16" s="59"/>
      <c r="FK16" s="59"/>
      <c r="FL16" s="59"/>
      <c r="FM16" s="59"/>
      <c r="FN16" s="59"/>
      <c r="FO16" s="59"/>
      <c r="FP16" s="59"/>
      <c r="FQ16" s="59"/>
      <c r="FR16" s="59"/>
      <c r="FS16" s="59"/>
      <c r="FT16" s="59"/>
      <c r="FU16" s="59"/>
      <c r="FV16" s="59"/>
      <c r="FW16" s="59"/>
      <c r="FX16" s="59"/>
      <c r="FY16" s="59"/>
      <c r="FZ16" s="59"/>
      <c r="GA16" s="59"/>
      <c r="GB16" s="59"/>
      <c r="GC16" s="59"/>
      <c r="GD16" s="59"/>
      <c r="GE16" s="59"/>
      <c r="GF16" s="59"/>
      <c r="GG16" s="59"/>
      <c r="GH16" s="59"/>
      <c r="GI16" s="59"/>
      <c r="GJ16" s="59"/>
      <c r="GK16" s="59"/>
      <c r="GL16" s="59"/>
      <c r="GM16" s="59"/>
      <c r="GN16" s="59"/>
      <c r="GO16" s="59"/>
      <c r="GP16" s="59"/>
      <c r="GQ16" s="59"/>
      <c r="GR16" s="59"/>
      <c r="GS16" s="59"/>
      <c r="GT16" s="59"/>
      <c r="GU16" s="59"/>
      <c r="GV16" s="59"/>
      <c r="GW16" s="59"/>
      <c r="GX16" s="59"/>
      <c r="GY16" s="59"/>
      <c r="GZ16" s="59"/>
      <c r="HA16" s="59"/>
      <c r="HB16" s="59"/>
      <c r="HC16" s="59"/>
      <c r="HD16" s="59"/>
      <c r="HE16" s="59"/>
      <c r="HF16" s="59"/>
      <c r="HG16" s="59"/>
    </row>
    <row r="17" spans="1:215" s="60" customFormat="1" ht="51">
      <c r="A17" s="57" t="s">
        <v>12</v>
      </c>
      <c r="B17" s="80" t="s">
        <v>55</v>
      </c>
      <c r="C17" s="78" t="s">
        <v>11</v>
      </c>
      <c r="D17" s="58">
        <v>2.8</v>
      </c>
      <c r="E17" s="79">
        <f t="shared" si="3"/>
        <v>4060</v>
      </c>
      <c r="F17" s="81">
        <f t="shared" si="0"/>
        <v>4365</v>
      </c>
      <c r="G17" s="81">
        <f t="shared" si="1"/>
        <v>4583</v>
      </c>
      <c r="H17" s="81">
        <f t="shared" si="1"/>
        <v>4812</v>
      </c>
      <c r="I17" s="81">
        <f t="shared" si="2"/>
        <v>4932</v>
      </c>
      <c r="J17" s="81">
        <f t="shared" si="2"/>
        <v>5055</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59"/>
      <c r="EB17" s="59"/>
      <c r="EC17" s="59"/>
      <c r="ED17" s="59"/>
      <c r="EE17" s="59"/>
      <c r="EF17" s="59"/>
      <c r="EG17" s="59"/>
      <c r="EH17" s="59"/>
      <c r="EI17" s="59"/>
      <c r="EJ17" s="59"/>
      <c r="EK17" s="59"/>
      <c r="EL17" s="59"/>
      <c r="EM17" s="59"/>
      <c r="EN17" s="59"/>
      <c r="EO17" s="59"/>
      <c r="EP17" s="59"/>
      <c r="EQ17" s="59"/>
      <c r="ER17" s="59"/>
      <c r="ES17" s="59"/>
      <c r="ET17" s="59"/>
      <c r="EU17" s="59"/>
      <c r="EV17" s="59"/>
      <c r="EW17" s="59"/>
      <c r="EX17" s="59"/>
      <c r="EY17" s="59"/>
      <c r="EZ17" s="59"/>
      <c r="FA17" s="59"/>
      <c r="FB17" s="59"/>
      <c r="FC17" s="59"/>
      <c r="FD17" s="59"/>
      <c r="FE17" s="59"/>
      <c r="FF17" s="59"/>
      <c r="FG17" s="59"/>
      <c r="FH17" s="59"/>
      <c r="FI17" s="59"/>
      <c r="FJ17" s="59"/>
      <c r="FK17" s="59"/>
      <c r="FL17" s="59"/>
      <c r="FM17" s="59"/>
      <c r="FN17" s="59"/>
      <c r="FO17" s="59"/>
      <c r="FP17" s="59"/>
      <c r="FQ17" s="59"/>
      <c r="FR17" s="59"/>
      <c r="FS17" s="59"/>
      <c r="FT17" s="59"/>
      <c r="FU17" s="59"/>
      <c r="FV17" s="59"/>
      <c r="FW17" s="59"/>
      <c r="FX17" s="59"/>
      <c r="FY17" s="59"/>
      <c r="FZ17" s="59"/>
      <c r="GA17" s="59"/>
      <c r="GB17" s="59"/>
      <c r="GC17" s="59"/>
      <c r="GD17" s="59"/>
      <c r="GE17" s="59"/>
      <c r="GF17" s="59"/>
      <c r="GG17" s="59"/>
      <c r="GH17" s="59"/>
      <c r="GI17" s="59"/>
      <c r="GJ17" s="59"/>
      <c r="GK17" s="59"/>
      <c r="GL17" s="59"/>
      <c r="GM17" s="59"/>
      <c r="GN17" s="59"/>
      <c r="GO17" s="59"/>
      <c r="GP17" s="59"/>
      <c r="GQ17" s="59"/>
      <c r="GR17" s="59"/>
      <c r="GS17" s="59"/>
      <c r="GT17" s="59"/>
      <c r="GU17" s="59"/>
      <c r="GV17" s="59"/>
      <c r="GW17" s="59"/>
      <c r="GX17" s="59"/>
      <c r="GY17" s="59"/>
      <c r="GZ17" s="59"/>
      <c r="HA17" s="59"/>
      <c r="HB17" s="59"/>
      <c r="HC17" s="59"/>
      <c r="HD17" s="59"/>
      <c r="HE17" s="59"/>
      <c r="HF17" s="59"/>
      <c r="HG17" s="59"/>
    </row>
    <row r="18" spans="1:215">
      <c r="A18" s="14"/>
      <c r="B18" s="26" t="s">
        <v>51</v>
      </c>
      <c r="C18" s="27" t="s">
        <v>11</v>
      </c>
      <c r="D18" s="31">
        <v>2</v>
      </c>
      <c r="E18" s="32">
        <f t="shared" si="3"/>
        <v>2900</v>
      </c>
      <c r="F18" s="31">
        <f t="shared" si="0"/>
        <v>3118</v>
      </c>
      <c r="G18" s="31">
        <f t="shared" si="1"/>
        <v>3274</v>
      </c>
      <c r="H18" s="31">
        <f t="shared" si="1"/>
        <v>3438</v>
      </c>
      <c r="I18" s="31">
        <f t="shared" si="2"/>
        <v>3524</v>
      </c>
      <c r="J18" s="31">
        <f t="shared" si="2"/>
        <v>3612</v>
      </c>
    </row>
    <row r="19" spans="1:215">
      <c r="A19" s="14"/>
      <c r="B19" s="26" t="s">
        <v>52</v>
      </c>
      <c r="C19" s="27" t="s">
        <v>11</v>
      </c>
      <c r="D19" s="31">
        <v>1.8</v>
      </c>
      <c r="E19" s="32">
        <f t="shared" si="3"/>
        <v>2610</v>
      </c>
      <c r="F19" s="31">
        <f t="shared" si="0"/>
        <v>2806</v>
      </c>
      <c r="G19" s="31">
        <f t="shared" si="1"/>
        <v>2946</v>
      </c>
      <c r="H19" s="31">
        <f t="shared" si="1"/>
        <v>3093</v>
      </c>
      <c r="I19" s="31">
        <f t="shared" si="2"/>
        <v>3170</v>
      </c>
      <c r="J19" s="31">
        <f t="shared" si="2"/>
        <v>3249</v>
      </c>
    </row>
    <row r="20" spans="1:215" s="60" customFormat="1">
      <c r="A20" s="57"/>
      <c r="B20" s="77" t="s">
        <v>54</v>
      </c>
      <c r="C20" s="78" t="s">
        <v>11</v>
      </c>
      <c r="D20" s="58">
        <v>1.7</v>
      </c>
      <c r="E20" s="79">
        <f t="shared" si="3"/>
        <v>2465</v>
      </c>
      <c r="F20" s="58">
        <f t="shared" si="0"/>
        <v>2650</v>
      </c>
      <c r="G20" s="58">
        <f t="shared" si="1"/>
        <v>2783</v>
      </c>
      <c r="H20" s="58">
        <f t="shared" si="1"/>
        <v>2922</v>
      </c>
      <c r="I20" s="58">
        <f t="shared" si="2"/>
        <v>2995</v>
      </c>
      <c r="J20" s="58">
        <f t="shared" si="2"/>
        <v>3070</v>
      </c>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59"/>
      <c r="EB20" s="59"/>
      <c r="EC20" s="59"/>
      <c r="ED20" s="59"/>
      <c r="EE20" s="59"/>
      <c r="EF20" s="59"/>
      <c r="EG20" s="59"/>
      <c r="EH20" s="59"/>
      <c r="EI20" s="59"/>
      <c r="EJ20" s="59"/>
      <c r="EK20" s="59"/>
      <c r="EL20" s="59"/>
      <c r="EM20" s="59"/>
      <c r="EN20" s="59"/>
      <c r="EO20" s="59"/>
      <c r="EP20" s="59"/>
      <c r="EQ20" s="59"/>
      <c r="ER20" s="59"/>
      <c r="ES20" s="59"/>
      <c r="ET20" s="59"/>
      <c r="EU20" s="59"/>
      <c r="EV20" s="59"/>
      <c r="EW20" s="59"/>
      <c r="EX20" s="59"/>
      <c r="EY20" s="59"/>
      <c r="EZ20" s="59"/>
      <c r="FA20" s="59"/>
      <c r="FB20" s="59"/>
      <c r="FC20" s="59"/>
      <c r="FD20" s="59"/>
      <c r="FE20" s="59"/>
      <c r="FF20" s="59"/>
      <c r="FG20" s="59"/>
      <c r="FH20" s="59"/>
      <c r="FI20" s="59"/>
      <c r="FJ20" s="59"/>
      <c r="FK20" s="59"/>
      <c r="FL20" s="59"/>
      <c r="FM20" s="59"/>
      <c r="FN20" s="59"/>
      <c r="FO20" s="59"/>
      <c r="FP20" s="59"/>
      <c r="FQ20" s="59"/>
      <c r="FR20" s="59"/>
      <c r="FS20" s="59"/>
      <c r="FT20" s="59"/>
      <c r="FU20" s="59"/>
      <c r="FV20" s="59"/>
      <c r="FW20" s="59"/>
      <c r="FX20" s="59"/>
      <c r="FY20" s="59"/>
      <c r="FZ20" s="59"/>
      <c r="GA20" s="59"/>
      <c r="GB20" s="59"/>
      <c r="GC20" s="59"/>
      <c r="GD20" s="59"/>
      <c r="GE20" s="59"/>
      <c r="GF20" s="59"/>
      <c r="GG20" s="59"/>
      <c r="GH20" s="59"/>
      <c r="GI20" s="59"/>
      <c r="GJ20" s="59"/>
      <c r="GK20" s="59"/>
      <c r="GL20" s="59"/>
      <c r="GM20" s="59"/>
      <c r="GN20" s="59"/>
      <c r="GO20" s="59"/>
      <c r="GP20" s="59"/>
      <c r="GQ20" s="59"/>
      <c r="GR20" s="59"/>
      <c r="GS20" s="59"/>
      <c r="GT20" s="59"/>
      <c r="GU20" s="59"/>
      <c r="GV20" s="59"/>
      <c r="GW20" s="59"/>
      <c r="GX20" s="59"/>
      <c r="GY20" s="59"/>
      <c r="GZ20" s="59"/>
      <c r="HA20" s="59"/>
      <c r="HB20" s="59"/>
      <c r="HC20" s="59"/>
      <c r="HD20" s="59"/>
      <c r="HE20" s="59"/>
      <c r="HF20" s="59"/>
      <c r="HG20" s="59"/>
    </row>
    <row r="21" spans="1:215" s="76" customFormat="1" ht="25.5">
      <c r="A21" s="82" t="s">
        <v>22</v>
      </c>
      <c r="B21" s="83" t="s">
        <v>57</v>
      </c>
      <c r="C21" s="84" t="s">
        <v>56</v>
      </c>
      <c r="D21" s="85">
        <v>1.5</v>
      </c>
      <c r="E21" s="86">
        <f t="shared" si="3"/>
        <v>2175</v>
      </c>
      <c r="F21" s="85">
        <f t="shared" si="0"/>
        <v>2338</v>
      </c>
      <c r="G21" s="85">
        <f t="shared" ref="G21:H25" si="4">ROUND(F21*1.05,0)</f>
        <v>2455</v>
      </c>
      <c r="H21" s="85">
        <f t="shared" si="4"/>
        <v>2578</v>
      </c>
      <c r="I21" s="85">
        <f t="shared" ref="I21:J25" si="5">ROUND(H21*1.025,0)</f>
        <v>2642</v>
      </c>
      <c r="J21" s="85">
        <f t="shared" si="5"/>
        <v>2708</v>
      </c>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c r="BZ21" s="75"/>
      <c r="CA21" s="75"/>
      <c r="CB21" s="75"/>
      <c r="CC21" s="75"/>
      <c r="CD21" s="75"/>
      <c r="CE21" s="75"/>
      <c r="CF21" s="75"/>
      <c r="CG21" s="75"/>
      <c r="CH21" s="75"/>
      <c r="CI21" s="75"/>
      <c r="CJ21" s="75"/>
      <c r="CK21" s="75"/>
      <c r="CL21" s="75"/>
      <c r="CM21" s="75"/>
      <c r="CN21" s="75"/>
      <c r="CO21" s="75"/>
      <c r="CP21" s="75"/>
      <c r="CQ21" s="75"/>
      <c r="CR21" s="75"/>
      <c r="CS21" s="75"/>
      <c r="CT21" s="75"/>
      <c r="CU21" s="75"/>
      <c r="CV21" s="75"/>
      <c r="CW21" s="75"/>
      <c r="CX21" s="75"/>
      <c r="CY21" s="75"/>
      <c r="CZ21" s="75"/>
      <c r="DA21" s="75"/>
      <c r="DB21" s="75"/>
      <c r="DC21" s="75"/>
      <c r="DD21" s="75"/>
      <c r="DE21" s="75"/>
      <c r="DF21" s="75"/>
      <c r="DG21" s="75"/>
      <c r="DH21" s="75"/>
      <c r="DI21" s="75"/>
      <c r="DJ21" s="75"/>
      <c r="DK21" s="75"/>
      <c r="DL21" s="75"/>
      <c r="DM21" s="75"/>
      <c r="DN21" s="75"/>
      <c r="DO21" s="75"/>
      <c r="DP21" s="75"/>
      <c r="DQ21" s="75"/>
      <c r="DR21" s="75"/>
      <c r="DS21" s="75"/>
      <c r="DT21" s="75"/>
      <c r="DU21" s="75"/>
      <c r="DV21" s="75"/>
      <c r="DW21" s="75"/>
      <c r="DX21" s="75"/>
      <c r="DY21" s="75"/>
      <c r="DZ21" s="75"/>
      <c r="EA21" s="75"/>
      <c r="EB21" s="75"/>
      <c r="EC21" s="75"/>
      <c r="ED21" s="75"/>
      <c r="EE21" s="75"/>
      <c r="EF21" s="75"/>
      <c r="EG21" s="75"/>
      <c r="EH21" s="75"/>
      <c r="EI21" s="75"/>
      <c r="EJ21" s="75"/>
      <c r="EK21" s="75"/>
      <c r="EL21" s="75"/>
      <c r="EM21" s="75"/>
      <c r="EN21" s="75"/>
      <c r="EO21" s="75"/>
      <c r="EP21" s="75"/>
      <c r="EQ21" s="75"/>
      <c r="ER21" s="75"/>
      <c r="ES21" s="75"/>
      <c r="ET21" s="75"/>
      <c r="EU21" s="75"/>
      <c r="EV21" s="75"/>
      <c r="EW21" s="75"/>
      <c r="EX21" s="75"/>
      <c r="EY21" s="75"/>
      <c r="EZ21" s="75"/>
      <c r="FA21" s="75"/>
      <c r="FB21" s="75"/>
      <c r="FC21" s="75"/>
      <c r="FD21" s="75"/>
      <c r="FE21" s="75"/>
      <c r="FF21" s="75"/>
      <c r="FG21" s="75"/>
      <c r="FH21" s="75"/>
      <c r="FI21" s="75"/>
      <c r="FJ21" s="75"/>
      <c r="FK21" s="75"/>
      <c r="FL21" s="75"/>
      <c r="FM21" s="75"/>
      <c r="FN21" s="75"/>
      <c r="FO21" s="75"/>
      <c r="FP21" s="75"/>
      <c r="FQ21" s="75"/>
      <c r="FR21" s="75"/>
      <c r="FS21" s="75"/>
      <c r="FT21" s="75"/>
      <c r="FU21" s="75"/>
      <c r="FV21" s="75"/>
      <c r="FW21" s="75"/>
      <c r="FX21" s="75"/>
      <c r="FY21" s="75"/>
      <c r="FZ21" s="75"/>
      <c r="GA21" s="75"/>
      <c r="GB21" s="75"/>
      <c r="GC21" s="75"/>
      <c r="GD21" s="75"/>
      <c r="GE21" s="75"/>
      <c r="GF21" s="75"/>
      <c r="GG21" s="75"/>
      <c r="GH21" s="75"/>
      <c r="GI21" s="75"/>
      <c r="GJ21" s="75"/>
      <c r="GK21" s="75"/>
      <c r="GL21" s="75"/>
      <c r="GM21" s="75"/>
      <c r="GN21" s="75"/>
      <c r="GO21" s="75"/>
      <c r="GP21" s="75"/>
      <c r="GQ21" s="75"/>
      <c r="GR21" s="75"/>
      <c r="GS21" s="75"/>
      <c r="GT21" s="75"/>
      <c r="GU21" s="75"/>
      <c r="GV21" s="75"/>
      <c r="GW21" s="75"/>
      <c r="GX21" s="75"/>
      <c r="GY21" s="75"/>
      <c r="GZ21" s="75"/>
      <c r="HA21" s="75"/>
      <c r="HB21" s="75"/>
      <c r="HC21" s="75"/>
      <c r="HD21" s="75"/>
      <c r="HE21" s="75"/>
      <c r="HF21" s="75"/>
      <c r="HG21" s="75"/>
    </row>
    <row r="22" spans="1:215">
      <c r="A22" s="38" t="s">
        <v>58</v>
      </c>
      <c r="B22" s="41" t="s">
        <v>59</v>
      </c>
      <c r="C22" s="42" t="s">
        <v>56</v>
      </c>
      <c r="D22" s="39">
        <v>1.6</v>
      </c>
      <c r="E22" s="32">
        <f t="shared" si="3"/>
        <v>2320</v>
      </c>
      <c r="F22" s="39">
        <f t="shared" si="0"/>
        <v>2494</v>
      </c>
      <c r="G22" s="39">
        <f t="shared" si="4"/>
        <v>2619</v>
      </c>
      <c r="H22" s="39">
        <f t="shared" si="4"/>
        <v>2750</v>
      </c>
      <c r="I22" s="39">
        <f t="shared" si="5"/>
        <v>2819</v>
      </c>
      <c r="J22" s="39">
        <f t="shared" si="5"/>
        <v>2889</v>
      </c>
    </row>
    <row r="23" spans="1:215">
      <c r="A23" s="38"/>
      <c r="B23" s="41" t="s">
        <v>60</v>
      </c>
      <c r="C23" s="42" t="s">
        <v>56</v>
      </c>
      <c r="D23" s="39">
        <v>1.5</v>
      </c>
      <c r="E23" s="32">
        <f t="shared" si="3"/>
        <v>2175</v>
      </c>
      <c r="F23" s="39">
        <f t="shared" si="0"/>
        <v>2338</v>
      </c>
      <c r="G23" s="39">
        <f t="shared" si="4"/>
        <v>2455</v>
      </c>
      <c r="H23" s="39">
        <f t="shared" si="4"/>
        <v>2578</v>
      </c>
      <c r="I23" s="39">
        <f t="shared" si="5"/>
        <v>2642</v>
      </c>
      <c r="J23" s="39">
        <f t="shared" si="5"/>
        <v>2708</v>
      </c>
    </row>
    <row r="24" spans="1:215">
      <c r="A24" s="38" t="s">
        <v>61</v>
      </c>
      <c r="B24" s="41" t="s">
        <v>62</v>
      </c>
      <c r="C24" s="42" t="s">
        <v>56</v>
      </c>
      <c r="D24" s="39">
        <v>1.6</v>
      </c>
      <c r="E24" s="32">
        <f t="shared" si="3"/>
        <v>2320</v>
      </c>
      <c r="F24" s="39">
        <f t="shared" si="0"/>
        <v>2494</v>
      </c>
      <c r="G24" s="39">
        <f t="shared" si="4"/>
        <v>2619</v>
      </c>
      <c r="H24" s="39">
        <f t="shared" si="4"/>
        <v>2750</v>
      </c>
      <c r="I24" s="39">
        <f t="shared" si="5"/>
        <v>2819</v>
      </c>
      <c r="J24" s="39">
        <f t="shared" si="5"/>
        <v>2889</v>
      </c>
    </row>
    <row r="25" spans="1:215" s="76" customFormat="1">
      <c r="A25" s="82"/>
      <c r="B25" s="83" t="s">
        <v>63</v>
      </c>
      <c r="C25" s="84" t="s">
        <v>56</v>
      </c>
      <c r="D25" s="85">
        <v>1.5</v>
      </c>
      <c r="E25" s="86">
        <f t="shared" si="3"/>
        <v>2175</v>
      </c>
      <c r="F25" s="85">
        <f t="shared" si="0"/>
        <v>2338</v>
      </c>
      <c r="G25" s="85">
        <f t="shared" si="4"/>
        <v>2455</v>
      </c>
      <c r="H25" s="85">
        <f t="shared" si="4"/>
        <v>2578</v>
      </c>
      <c r="I25" s="85">
        <f t="shared" si="5"/>
        <v>2642</v>
      </c>
      <c r="J25" s="85">
        <f t="shared" si="5"/>
        <v>2708</v>
      </c>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c r="AJ25" s="75"/>
      <c r="AK25" s="75"/>
      <c r="AL25" s="75"/>
      <c r="AM25" s="75"/>
      <c r="AN25" s="75"/>
      <c r="AO25" s="75"/>
      <c r="AP25" s="75"/>
      <c r="AQ25" s="75"/>
      <c r="AR25" s="75"/>
      <c r="AS25" s="75"/>
      <c r="AT25" s="75"/>
      <c r="AU25" s="75"/>
      <c r="AV25" s="75"/>
      <c r="AW25" s="75"/>
      <c r="AX25" s="75"/>
      <c r="AY25" s="75"/>
      <c r="AZ25" s="75"/>
      <c r="BA25" s="75"/>
      <c r="BB25" s="75"/>
      <c r="BC25" s="75"/>
      <c r="BD25" s="75"/>
      <c r="BE25" s="75"/>
      <c r="BF25" s="75"/>
      <c r="BG25" s="75"/>
      <c r="BH25" s="75"/>
      <c r="BI25" s="75"/>
      <c r="BJ25" s="75"/>
      <c r="BK25" s="75"/>
      <c r="BL25" s="75"/>
      <c r="BM25" s="75"/>
      <c r="BN25" s="75"/>
      <c r="BO25" s="75"/>
      <c r="BP25" s="75"/>
      <c r="BQ25" s="75"/>
      <c r="BR25" s="75"/>
      <c r="BS25" s="75"/>
      <c r="BT25" s="75"/>
      <c r="BU25" s="75"/>
      <c r="BV25" s="75"/>
      <c r="BW25" s="75"/>
      <c r="BX25" s="75"/>
      <c r="BY25" s="75"/>
      <c r="BZ25" s="75"/>
      <c r="CA25" s="75"/>
      <c r="CB25" s="75"/>
      <c r="CC25" s="75"/>
      <c r="CD25" s="75"/>
      <c r="CE25" s="75"/>
      <c r="CF25" s="75"/>
      <c r="CG25" s="75"/>
      <c r="CH25" s="75"/>
      <c r="CI25" s="75"/>
      <c r="CJ25" s="75"/>
      <c r="CK25" s="75"/>
      <c r="CL25" s="75"/>
      <c r="CM25" s="75"/>
      <c r="CN25" s="75"/>
      <c r="CO25" s="75"/>
      <c r="CP25" s="75"/>
      <c r="CQ25" s="75"/>
      <c r="CR25" s="75"/>
      <c r="CS25" s="75"/>
      <c r="CT25" s="75"/>
      <c r="CU25" s="75"/>
      <c r="CV25" s="75"/>
      <c r="CW25" s="75"/>
      <c r="CX25" s="75"/>
      <c r="CY25" s="75"/>
      <c r="CZ25" s="75"/>
      <c r="DA25" s="75"/>
      <c r="DB25" s="75"/>
      <c r="DC25" s="75"/>
      <c r="DD25" s="75"/>
      <c r="DE25" s="75"/>
      <c r="DF25" s="75"/>
      <c r="DG25" s="75"/>
      <c r="DH25" s="75"/>
      <c r="DI25" s="75"/>
      <c r="DJ25" s="75"/>
      <c r="DK25" s="75"/>
      <c r="DL25" s="75"/>
      <c r="DM25" s="75"/>
      <c r="DN25" s="75"/>
      <c r="DO25" s="75"/>
      <c r="DP25" s="75"/>
      <c r="DQ25" s="75"/>
      <c r="DR25" s="75"/>
      <c r="DS25" s="75"/>
      <c r="DT25" s="75"/>
      <c r="DU25" s="75"/>
      <c r="DV25" s="75"/>
      <c r="DW25" s="75"/>
      <c r="DX25" s="75"/>
      <c r="DY25" s="75"/>
      <c r="DZ25" s="75"/>
      <c r="EA25" s="75"/>
      <c r="EB25" s="75"/>
      <c r="EC25" s="75"/>
      <c r="ED25" s="75"/>
      <c r="EE25" s="75"/>
      <c r="EF25" s="75"/>
      <c r="EG25" s="75"/>
      <c r="EH25" s="75"/>
      <c r="EI25" s="75"/>
      <c r="EJ25" s="75"/>
      <c r="EK25" s="75"/>
      <c r="EL25" s="75"/>
      <c r="EM25" s="75"/>
      <c r="EN25" s="75"/>
      <c r="EO25" s="75"/>
      <c r="EP25" s="75"/>
      <c r="EQ25" s="75"/>
      <c r="ER25" s="75"/>
      <c r="ES25" s="75"/>
      <c r="ET25" s="75"/>
      <c r="EU25" s="75"/>
      <c r="EV25" s="75"/>
      <c r="EW25" s="75"/>
      <c r="EX25" s="75"/>
      <c r="EY25" s="75"/>
      <c r="EZ25" s="75"/>
      <c r="FA25" s="75"/>
      <c r="FB25" s="75"/>
      <c r="FC25" s="75"/>
      <c r="FD25" s="75"/>
      <c r="FE25" s="75"/>
      <c r="FF25" s="75"/>
      <c r="FG25" s="75"/>
      <c r="FH25" s="75"/>
      <c r="FI25" s="75"/>
      <c r="FJ25" s="75"/>
      <c r="FK25" s="75"/>
      <c r="FL25" s="75"/>
      <c r="FM25" s="75"/>
      <c r="FN25" s="75"/>
      <c r="FO25" s="75"/>
      <c r="FP25" s="75"/>
      <c r="FQ25" s="75"/>
      <c r="FR25" s="75"/>
      <c r="FS25" s="75"/>
      <c r="FT25" s="75"/>
      <c r="FU25" s="75"/>
      <c r="FV25" s="75"/>
      <c r="FW25" s="75"/>
      <c r="FX25" s="75"/>
      <c r="FY25" s="75"/>
      <c r="FZ25" s="75"/>
      <c r="GA25" s="75"/>
      <c r="GB25" s="75"/>
      <c r="GC25" s="75"/>
      <c r="GD25" s="75"/>
      <c r="GE25" s="75"/>
      <c r="GF25" s="75"/>
      <c r="GG25" s="75"/>
      <c r="GH25" s="75"/>
      <c r="GI25" s="75"/>
      <c r="GJ25" s="75"/>
      <c r="GK25" s="75"/>
      <c r="GL25" s="75"/>
      <c r="GM25" s="75"/>
      <c r="GN25" s="75"/>
      <c r="GO25" s="75"/>
      <c r="GP25" s="75"/>
      <c r="GQ25" s="75"/>
      <c r="GR25" s="75"/>
      <c r="GS25" s="75"/>
      <c r="GT25" s="75"/>
      <c r="GU25" s="75"/>
      <c r="GV25" s="75"/>
      <c r="GW25" s="75"/>
      <c r="GX25" s="75"/>
      <c r="GY25" s="75"/>
      <c r="GZ25" s="75"/>
      <c r="HA25" s="75"/>
      <c r="HB25" s="75"/>
      <c r="HC25" s="75"/>
      <c r="HD25" s="75"/>
      <c r="HE25" s="75"/>
      <c r="HF25" s="75"/>
      <c r="HG25" s="75"/>
    </row>
    <row r="26" spans="1:215">
      <c r="A26" s="21"/>
      <c r="B26" s="43"/>
      <c r="C26" s="23"/>
      <c r="D26" s="4"/>
      <c r="E26" s="4"/>
      <c r="F26" s="4"/>
      <c r="G26" s="4"/>
      <c r="H26" s="4"/>
      <c r="I26" s="4"/>
      <c r="J26" s="4"/>
    </row>
    <row r="28" spans="1:215">
      <c r="A28" s="3" t="s">
        <v>41</v>
      </c>
    </row>
    <row r="29" spans="1:215" ht="62.25" customHeight="1">
      <c r="B29" s="111" t="s">
        <v>42</v>
      </c>
      <c r="C29" s="111"/>
      <c r="D29" s="111"/>
      <c r="E29" s="111"/>
      <c r="F29" s="111"/>
      <c r="G29" s="111"/>
      <c r="H29" s="111"/>
      <c r="I29" s="111"/>
      <c r="J29" s="111"/>
    </row>
  </sheetData>
  <sheetProtection selectLockedCells="1" selectUnlockedCells="1"/>
  <mergeCells count="11">
    <mergeCell ref="A10:A11"/>
    <mergeCell ref="B10:B11"/>
    <mergeCell ref="C10:C12"/>
    <mergeCell ref="D10:D12"/>
    <mergeCell ref="E10:E12"/>
    <mergeCell ref="B29:J29"/>
    <mergeCell ref="G10:G12"/>
    <mergeCell ref="H10:H12"/>
    <mergeCell ref="I10:I12"/>
    <mergeCell ref="J10:J12"/>
    <mergeCell ref="F10:F12"/>
  </mergeCells>
  <pageMargins left="0.47222222222222221" right="0.19652777777777777" top="0.47291666666666665" bottom="0.39305555555555555" header="0.31527777777777777" footer="0.19652777777777777"/>
  <pageSetup paperSize="9" scale="85" firstPageNumber="140" orientation="portrait" useFirstPageNumber="1" horizontalDpi="300" verticalDpi="300" r:id="rId1"/>
  <headerFooter alignWithMargins="0">
    <oddHeader>&amp;CDRAFT</oddHeader>
    <oddFooter>&amp;C&amp;P</oddFooter>
  </headerFooter>
</worksheet>
</file>

<file path=xl/worksheets/sheet3.xml><?xml version="1.0" encoding="utf-8"?>
<worksheet xmlns="http://schemas.openxmlformats.org/spreadsheetml/2006/main" xmlns:r="http://schemas.openxmlformats.org/officeDocument/2006/relationships">
  <sheetPr>
    <tabColor indexed="10"/>
  </sheetPr>
  <dimension ref="A1:IL53"/>
  <sheetViews>
    <sheetView topLeftCell="A28" workbookViewId="0">
      <selection activeCell="K26" sqref="K26"/>
    </sheetView>
  </sheetViews>
  <sheetFormatPr defaultColWidth="9.140625" defaultRowHeight="12.75"/>
  <cols>
    <col min="1" max="1" width="3.5703125" style="3" customWidth="1"/>
    <col min="2" max="2" width="41.5703125" style="3" customWidth="1"/>
    <col min="3" max="3" width="7.42578125" style="3" customWidth="1"/>
    <col min="4" max="4" width="5.85546875" style="3" customWidth="1"/>
    <col min="5" max="5" width="9.140625" style="3"/>
    <col min="6" max="10" width="9.140625" style="13"/>
    <col min="11" max="212" width="9.140625" style="3"/>
    <col min="213" max="223" width="9.140625" style="2"/>
    <col min="224" max="224" width="4.42578125" style="2" customWidth="1"/>
    <col min="225" max="225" width="32.28515625" style="2" customWidth="1"/>
    <col min="226" max="226" width="7.7109375" style="2" customWidth="1"/>
    <col min="227" max="232" width="8.85546875" style="2" customWidth="1"/>
    <col min="233" max="16384" width="9.140625" style="2"/>
  </cols>
  <sheetData>
    <row r="1" spans="1:246" s="35" customFormat="1" ht="15.75">
      <c r="A1" s="33"/>
      <c r="B1" s="110"/>
      <c r="C1" s="110"/>
      <c r="D1" s="33"/>
      <c r="E1" s="34"/>
      <c r="F1" s="46"/>
      <c r="G1" s="46"/>
      <c r="H1" s="46"/>
      <c r="I1" s="46"/>
      <c r="J1" s="46"/>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row>
    <row r="2" spans="1:246" s="35" customFormat="1" ht="15.75">
      <c r="A2" s="33"/>
      <c r="B2" s="110" t="s">
        <v>64</v>
      </c>
      <c r="C2" s="110"/>
      <c r="D2" s="33">
        <v>3</v>
      </c>
      <c r="E2" s="34">
        <f>ROUND(D2*1450,0)</f>
        <v>4350</v>
      </c>
      <c r="F2" s="46"/>
      <c r="G2" s="46"/>
      <c r="H2" s="46"/>
      <c r="I2" s="46"/>
      <c r="J2" s="46"/>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row>
    <row r="6" spans="1:246" ht="18.75">
      <c r="A6" s="1" t="s">
        <v>0</v>
      </c>
      <c r="B6" s="2"/>
    </row>
    <row r="7" spans="1:246">
      <c r="G7" s="40"/>
      <c r="H7" s="40"/>
      <c r="I7" s="40"/>
      <c r="J7" s="40"/>
    </row>
    <row r="8" spans="1:246" ht="21" customHeight="1">
      <c r="B8" s="5" t="s">
        <v>1</v>
      </c>
      <c r="C8" s="5"/>
      <c r="G8" s="40"/>
      <c r="H8" s="40"/>
      <c r="I8" s="40"/>
      <c r="J8" s="40"/>
    </row>
    <row r="9" spans="1:246" ht="21" customHeight="1">
      <c r="B9" s="6" t="s">
        <v>2</v>
      </c>
      <c r="C9" s="5"/>
      <c r="G9" s="40"/>
      <c r="H9" s="40"/>
      <c r="I9" s="40"/>
      <c r="J9" s="40"/>
    </row>
    <row r="10" spans="1:246">
      <c r="B10" s="7"/>
      <c r="G10" s="40"/>
      <c r="H10" s="40"/>
      <c r="I10" s="40"/>
      <c r="J10" s="40"/>
    </row>
    <row r="11" spans="1:246" ht="15.75">
      <c r="A11" s="8"/>
      <c r="B11" s="6" t="s">
        <v>3</v>
      </c>
      <c r="G11" s="40"/>
      <c r="H11" s="40"/>
      <c r="I11" s="40"/>
      <c r="J11" s="40"/>
    </row>
    <row r="12" spans="1:246" s="9" customFormat="1" ht="39" customHeight="1">
      <c r="A12" s="101" t="s">
        <v>4</v>
      </c>
      <c r="B12" s="103" t="s">
        <v>5</v>
      </c>
      <c r="C12" s="103" t="s">
        <v>6</v>
      </c>
      <c r="D12" s="104" t="s">
        <v>43</v>
      </c>
      <c r="E12" s="98" t="s">
        <v>44</v>
      </c>
      <c r="F12" s="95"/>
      <c r="G12" s="96"/>
      <c r="H12" s="47"/>
      <c r="I12" s="17"/>
      <c r="J12" s="48"/>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row>
    <row r="13" spans="1:246" s="9" customFormat="1" ht="12.75" customHeight="1">
      <c r="A13" s="101"/>
      <c r="B13" s="103"/>
      <c r="C13" s="103"/>
      <c r="D13" s="105"/>
      <c r="E13" s="99"/>
      <c r="F13" s="95"/>
      <c r="G13" s="96"/>
      <c r="H13" s="16"/>
      <c r="I13" s="16"/>
      <c r="J13" s="49"/>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row>
    <row r="14" spans="1:246" s="9" customFormat="1" ht="24.75" customHeight="1">
      <c r="A14" s="101"/>
      <c r="B14" s="103"/>
      <c r="C14" s="103"/>
      <c r="D14" s="106"/>
      <c r="E14" s="100"/>
      <c r="F14" s="95"/>
      <c r="G14" s="96"/>
      <c r="H14" s="16"/>
      <c r="I14" s="16"/>
      <c r="J14" s="49"/>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row>
    <row r="15" spans="1:246" ht="24.75" customHeight="1">
      <c r="A15" s="10" t="s">
        <v>7</v>
      </c>
      <c r="B15" s="11" t="s">
        <v>8</v>
      </c>
      <c r="C15" s="12"/>
      <c r="D15" s="31">
        <v>3</v>
      </c>
      <c r="E15" s="44">
        <f>D15*1450</f>
        <v>4350</v>
      </c>
      <c r="F15" s="50"/>
      <c r="G15" s="40"/>
      <c r="H15" s="16"/>
      <c r="I15" s="16"/>
      <c r="J15" s="49"/>
    </row>
    <row r="16" spans="1:246" ht="15.75">
      <c r="A16" s="14" t="s">
        <v>9</v>
      </c>
      <c r="B16" s="15" t="s">
        <v>10</v>
      </c>
      <c r="C16" s="12" t="s">
        <v>11</v>
      </c>
      <c r="D16" s="31"/>
      <c r="E16" s="44"/>
      <c r="F16" s="51"/>
      <c r="G16" s="52"/>
      <c r="H16" s="16"/>
      <c r="I16" s="53"/>
      <c r="J16" s="37"/>
    </row>
    <row r="17" spans="1:246" ht="15.75">
      <c r="A17" s="14" t="s">
        <v>12</v>
      </c>
      <c r="B17" s="11" t="s">
        <v>13</v>
      </c>
      <c r="C17" s="12" t="s">
        <v>11</v>
      </c>
      <c r="D17" s="31">
        <v>0</v>
      </c>
      <c r="E17" s="44">
        <f t="shared" ref="E17:E22" si="0">D17*1450</f>
        <v>0</v>
      </c>
      <c r="F17" s="50"/>
      <c r="G17" s="40"/>
      <c r="H17" s="16"/>
      <c r="I17" s="53"/>
      <c r="J17" s="37"/>
    </row>
    <row r="18" spans="1:246" ht="27.75" customHeight="1">
      <c r="A18" s="14" t="s">
        <v>14</v>
      </c>
      <c r="B18" s="15" t="s">
        <v>15</v>
      </c>
      <c r="C18" s="12" t="s">
        <v>11</v>
      </c>
      <c r="D18" s="31"/>
      <c r="E18" s="44"/>
      <c r="F18" s="51"/>
      <c r="G18" s="52"/>
      <c r="H18" s="16"/>
      <c r="I18" s="53"/>
      <c r="J18" s="17"/>
    </row>
    <row r="19" spans="1:246" ht="25.5">
      <c r="A19" s="14" t="s">
        <v>16</v>
      </c>
      <c r="B19" s="15" t="s">
        <v>17</v>
      </c>
      <c r="C19" s="12" t="s">
        <v>11</v>
      </c>
      <c r="D19" s="31">
        <v>0</v>
      </c>
      <c r="E19" s="44">
        <f t="shared" si="0"/>
        <v>0</v>
      </c>
      <c r="F19" s="50"/>
      <c r="G19" s="40"/>
      <c r="H19" s="16"/>
      <c r="I19" s="53"/>
      <c r="J19" s="17"/>
    </row>
    <row r="20" spans="1:246" ht="51">
      <c r="A20" s="14" t="s">
        <v>18</v>
      </c>
      <c r="B20" s="15" t="s">
        <v>19</v>
      </c>
      <c r="C20" s="12" t="s">
        <v>11</v>
      </c>
      <c r="D20" s="31"/>
      <c r="E20" s="44">
        <f t="shared" si="0"/>
        <v>0</v>
      </c>
      <c r="F20" s="50"/>
      <c r="G20" s="40"/>
      <c r="H20" s="16"/>
      <c r="I20" s="53"/>
      <c r="J20" s="17"/>
    </row>
    <row r="21" spans="1:246" ht="25.5">
      <c r="A21" s="14" t="s">
        <v>20</v>
      </c>
      <c r="B21" s="18" t="s">
        <v>21</v>
      </c>
      <c r="C21" s="12" t="s">
        <v>11</v>
      </c>
      <c r="D21" s="31">
        <v>0</v>
      </c>
      <c r="E21" s="44">
        <f t="shared" si="0"/>
        <v>0</v>
      </c>
      <c r="F21" s="50"/>
      <c r="G21" s="40"/>
      <c r="H21" s="16"/>
      <c r="I21" s="53"/>
      <c r="J21" s="17"/>
    </row>
    <row r="22" spans="1:246" ht="25.5">
      <c r="A22" s="14" t="s">
        <v>22</v>
      </c>
      <c r="B22" s="18" t="s">
        <v>23</v>
      </c>
      <c r="C22" s="12" t="s">
        <v>11</v>
      </c>
      <c r="D22" s="31">
        <v>0</v>
      </c>
      <c r="E22" s="44">
        <f t="shared" si="0"/>
        <v>0</v>
      </c>
      <c r="F22" s="50">
        <f>E22*1.1</f>
        <v>0</v>
      </c>
      <c r="G22" s="40"/>
      <c r="H22" s="16"/>
      <c r="I22" s="53"/>
      <c r="J22" s="17"/>
    </row>
    <row r="23" spans="1:246">
      <c r="A23" s="19"/>
      <c r="B23" s="20"/>
      <c r="C23" s="19"/>
      <c r="E23" s="3" t="s">
        <v>50</v>
      </c>
      <c r="F23" s="50"/>
      <c r="G23" s="40"/>
      <c r="H23" s="40"/>
      <c r="I23" s="40"/>
      <c r="J23" s="40"/>
    </row>
    <row r="24" spans="1:246" s="4" customFormat="1">
      <c r="A24" s="20" t="s">
        <v>24</v>
      </c>
      <c r="C24" s="19"/>
      <c r="F24" s="40"/>
      <c r="G24" s="40"/>
      <c r="H24" s="40"/>
      <c r="I24" s="40"/>
      <c r="J24" s="40"/>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row>
    <row r="25" spans="1:246" s="4" customFormat="1">
      <c r="A25" s="20" t="s">
        <v>25</v>
      </c>
      <c r="C25" s="19"/>
      <c r="F25" s="40"/>
      <c r="G25" s="40"/>
      <c r="H25" s="40"/>
      <c r="I25" s="40"/>
      <c r="J25" s="40"/>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row>
    <row r="26" spans="1:246" s="4" customFormat="1">
      <c r="A26" s="20" t="s">
        <v>26</v>
      </c>
      <c r="C26" s="19"/>
      <c r="F26" s="40"/>
      <c r="G26" s="40"/>
      <c r="H26" s="40"/>
      <c r="I26" s="40"/>
      <c r="J26" s="40"/>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row>
    <row r="27" spans="1:246" ht="15.75">
      <c r="A27" s="21"/>
      <c r="B27" s="45" t="s">
        <v>27</v>
      </c>
      <c r="C27" s="19"/>
      <c r="D27" s="13"/>
      <c r="E27" s="22"/>
      <c r="F27" s="54"/>
      <c r="G27" s="40"/>
      <c r="H27" s="40"/>
      <c r="I27" s="40"/>
      <c r="J27" s="40"/>
      <c r="HE27" s="3"/>
      <c r="HF27" s="3"/>
      <c r="HG27" s="3"/>
      <c r="HH27" s="3"/>
      <c r="HI27" s="3"/>
      <c r="HJ27" s="3"/>
      <c r="HK27" s="3"/>
      <c r="HL27" s="3"/>
      <c r="HM27" s="3"/>
      <c r="HN27" s="3"/>
      <c r="HO27" s="3"/>
      <c r="HP27" s="3"/>
      <c r="HQ27" s="3"/>
      <c r="HR27" s="3"/>
    </row>
    <row r="28" spans="1:246">
      <c r="A28" s="4"/>
      <c r="B28" s="3" t="s">
        <v>28</v>
      </c>
      <c r="C28" s="23"/>
      <c r="G28" s="40"/>
      <c r="H28" s="40"/>
      <c r="I28" s="40"/>
      <c r="J28" s="40"/>
      <c r="HE28" s="3"/>
      <c r="HF28" s="3"/>
      <c r="HG28" s="3"/>
      <c r="HH28" s="3"/>
      <c r="HI28" s="3"/>
      <c r="HJ28" s="3"/>
      <c r="HK28" s="3"/>
      <c r="HL28" s="3"/>
    </row>
    <row r="29" spans="1:246">
      <c r="A29" s="19"/>
      <c r="B29" s="20"/>
      <c r="C29" s="19"/>
      <c r="G29" s="40"/>
      <c r="H29" s="40"/>
      <c r="I29" s="40"/>
      <c r="J29" s="40"/>
    </row>
    <row r="30" spans="1:246" ht="15.75">
      <c r="B30" s="6" t="s">
        <v>29</v>
      </c>
      <c r="G30" s="40"/>
      <c r="H30" s="40"/>
      <c r="I30" s="40"/>
      <c r="J30" s="40"/>
    </row>
    <row r="31" spans="1:246" ht="37.5" customHeight="1">
      <c r="A31" s="101" t="s">
        <v>4</v>
      </c>
      <c r="B31" s="102" t="s">
        <v>30</v>
      </c>
      <c r="C31" s="103" t="s">
        <v>6</v>
      </c>
      <c r="D31" s="104" t="s">
        <v>43</v>
      </c>
      <c r="E31" s="107" t="s">
        <v>44</v>
      </c>
      <c r="F31" s="97" t="s">
        <v>45</v>
      </c>
      <c r="G31" s="97" t="s">
        <v>46</v>
      </c>
      <c r="H31" s="97" t="s">
        <v>47</v>
      </c>
      <c r="I31" s="97" t="s">
        <v>48</v>
      </c>
      <c r="J31" s="97" t="s">
        <v>49</v>
      </c>
    </row>
    <row r="32" spans="1:246" ht="12.75" customHeight="1">
      <c r="A32" s="101"/>
      <c r="B32" s="101"/>
      <c r="C32" s="103"/>
      <c r="D32" s="105"/>
      <c r="E32" s="108"/>
      <c r="F32" s="97"/>
      <c r="G32" s="97"/>
      <c r="H32" s="97"/>
      <c r="I32" s="97"/>
      <c r="J32" s="97"/>
    </row>
    <row r="33" spans="1:246">
      <c r="A33" s="24"/>
      <c r="B33" s="25"/>
      <c r="C33" s="103"/>
      <c r="D33" s="106"/>
      <c r="E33" s="109"/>
      <c r="F33" s="97"/>
      <c r="G33" s="97"/>
      <c r="H33" s="97"/>
      <c r="I33" s="97"/>
      <c r="J33" s="97"/>
    </row>
    <row r="34" spans="1:246">
      <c r="A34" s="14" t="s">
        <v>7</v>
      </c>
      <c r="B34" s="26" t="s">
        <v>31</v>
      </c>
      <c r="C34" s="27" t="s">
        <v>11</v>
      </c>
      <c r="D34" s="31">
        <v>0</v>
      </c>
      <c r="E34" s="31"/>
      <c r="F34" s="55"/>
      <c r="G34" s="40"/>
      <c r="H34" s="40"/>
      <c r="I34" s="40"/>
      <c r="J34" s="40"/>
    </row>
    <row r="35" spans="1:246">
      <c r="A35" s="14"/>
      <c r="B35" s="26" t="s">
        <v>32</v>
      </c>
      <c r="C35" s="27" t="s">
        <v>11</v>
      </c>
      <c r="D35" s="31"/>
      <c r="E35" s="31"/>
      <c r="F35" s="55"/>
      <c r="G35" s="40"/>
      <c r="H35" s="40"/>
      <c r="I35" s="40"/>
      <c r="J35" s="40"/>
    </row>
    <row r="36" spans="1:246">
      <c r="A36" s="14"/>
      <c r="B36" s="26" t="s">
        <v>33</v>
      </c>
      <c r="C36" s="27" t="s">
        <v>11</v>
      </c>
      <c r="D36" s="31"/>
      <c r="E36" s="31"/>
      <c r="F36" s="55"/>
      <c r="G36" s="40"/>
      <c r="H36" s="40"/>
      <c r="I36" s="40"/>
      <c r="J36" s="40"/>
    </row>
    <row r="37" spans="1:246" s="29" customFormat="1" ht="25.5">
      <c r="A37" s="14" t="s">
        <v>9</v>
      </c>
      <c r="B37" s="28" t="s">
        <v>34</v>
      </c>
      <c r="C37" s="27" t="s">
        <v>11</v>
      </c>
      <c r="D37" s="31">
        <v>2</v>
      </c>
      <c r="E37" s="44">
        <f t="shared" ref="E37:E48" si="1">D37*1450</f>
        <v>2900</v>
      </c>
      <c r="F37" s="55">
        <f>E37*1.075</f>
        <v>3117.5</v>
      </c>
      <c r="G37" s="40">
        <f>F37*1.05</f>
        <v>3273.375</v>
      </c>
      <c r="H37" s="40">
        <f>G37*1.05</f>
        <v>3437.0437500000003</v>
      </c>
      <c r="I37" s="40">
        <f>H37*1.025</f>
        <v>3522.9698437500001</v>
      </c>
      <c r="J37" s="40">
        <f>I37*1.025</f>
        <v>3611.0440898437496</v>
      </c>
      <c r="K37" s="29">
        <f>J37*1.1</f>
        <v>3972.148498828125</v>
      </c>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row>
    <row r="38" spans="1:246">
      <c r="A38" s="14"/>
      <c r="B38" s="26" t="s">
        <v>32</v>
      </c>
      <c r="C38" s="27" t="s">
        <v>11</v>
      </c>
      <c r="D38" s="31">
        <v>1.8</v>
      </c>
      <c r="E38" s="44">
        <f t="shared" si="1"/>
        <v>2610</v>
      </c>
      <c r="F38" s="55">
        <f t="shared" ref="F38:F48" si="2">E38*1.075</f>
        <v>2805.75</v>
      </c>
      <c r="G38" s="40">
        <f t="shared" ref="G38:H48" si="3">F38*1.05</f>
        <v>2946.0374999999999</v>
      </c>
      <c r="H38" s="40">
        <f t="shared" si="3"/>
        <v>3093.339375</v>
      </c>
      <c r="I38" s="40">
        <f t="shared" ref="I38:J48" si="4">H38*1.025</f>
        <v>3170.6728593749999</v>
      </c>
      <c r="J38" s="40">
        <f t="shared" si="4"/>
        <v>3249.9396808593747</v>
      </c>
    </row>
    <row r="39" spans="1:246">
      <c r="A39" s="14"/>
      <c r="B39" s="26" t="s">
        <v>33</v>
      </c>
      <c r="C39" s="27" t="s">
        <v>11</v>
      </c>
      <c r="D39" s="31">
        <v>1.6</v>
      </c>
      <c r="E39" s="44">
        <f t="shared" si="1"/>
        <v>2320</v>
      </c>
      <c r="F39" s="55">
        <f t="shared" si="2"/>
        <v>2494</v>
      </c>
      <c r="G39" s="40">
        <f t="shared" si="3"/>
        <v>2618.7000000000003</v>
      </c>
      <c r="H39" s="40">
        <f t="shared" si="3"/>
        <v>2749.6350000000002</v>
      </c>
      <c r="I39" s="40">
        <f t="shared" si="4"/>
        <v>2818.3758750000002</v>
      </c>
      <c r="J39" s="40">
        <f t="shared" si="4"/>
        <v>2888.8352718749998</v>
      </c>
    </row>
    <row r="40" spans="1:246">
      <c r="A40" s="14"/>
      <c r="B40" s="26" t="s">
        <v>35</v>
      </c>
      <c r="C40" s="27" t="s">
        <v>11</v>
      </c>
      <c r="D40" s="31">
        <v>1.4</v>
      </c>
      <c r="E40" s="44">
        <f t="shared" si="1"/>
        <v>2029.9999999999998</v>
      </c>
      <c r="F40" s="55">
        <f t="shared" si="2"/>
        <v>2182.2499999999995</v>
      </c>
      <c r="G40" s="40">
        <f t="shared" si="3"/>
        <v>2291.3624999999997</v>
      </c>
      <c r="H40" s="40">
        <f t="shared" si="3"/>
        <v>2405.930625</v>
      </c>
      <c r="I40" s="40">
        <f t="shared" si="4"/>
        <v>2466.0788906249995</v>
      </c>
      <c r="J40" s="40">
        <f t="shared" si="4"/>
        <v>2527.7308628906244</v>
      </c>
    </row>
    <row r="41" spans="1:246" ht="25.5">
      <c r="A41" s="14" t="s">
        <v>12</v>
      </c>
      <c r="B41" s="28" t="s">
        <v>36</v>
      </c>
      <c r="C41" s="27" t="s">
        <v>37</v>
      </c>
      <c r="D41" s="36">
        <v>1.7</v>
      </c>
      <c r="E41" s="44">
        <f t="shared" si="1"/>
        <v>2465</v>
      </c>
      <c r="F41" s="55">
        <f t="shared" si="2"/>
        <v>2649.875</v>
      </c>
      <c r="G41" s="40">
        <f t="shared" si="3"/>
        <v>2782.3687500000001</v>
      </c>
      <c r="H41" s="40">
        <f t="shared" si="3"/>
        <v>2921.4871875000003</v>
      </c>
      <c r="I41" s="40">
        <f t="shared" si="4"/>
        <v>2994.5243671875</v>
      </c>
      <c r="J41" s="40">
        <f t="shared" si="4"/>
        <v>3069.3874763671874</v>
      </c>
    </row>
    <row r="42" spans="1:246">
      <c r="A42" s="14"/>
      <c r="B42" s="26" t="s">
        <v>32</v>
      </c>
      <c r="C42" s="27" t="s">
        <v>37</v>
      </c>
      <c r="D42" s="31">
        <v>1.6</v>
      </c>
      <c r="E42" s="44">
        <f t="shared" si="1"/>
        <v>2320</v>
      </c>
      <c r="F42" s="55">
        <f t="shared" si="2"/>
        <v>2494</v>
      </c>
      <c r="G42" s="40">
        <f t="shared" si="3"/>
        <v>2618.7000000000003</v>
      </c>
      <c r="H42" s="40">
        <f t="shared" si="3"/>
        <v>2749.6350000000002</v>
      </c>
      <c r="I42" s="40">
        <f t="shared" si="4"/>
        <v>2818.3758750000002</v>
      </c>
      <c r="J42" s="40">
        <f t="shared" si="4"/>
        <v>2888.8352718749998</v>
      </c>
    </row>
    <row r="43" spans="1:246">
      <c r="A43" s="14"/>
      <c r="B43" s="26" t="s">
        <v>33</v>
      </c>
      <c r="C43" s="27" t="s">
        <v>37</v>
      </c>
      <c r="D43" s="31">
        <v>1.5</v>
      </c>
      <c r="E43" s="44">
        <f t="shared" si="1"/>
        <v>2175</v>
      </c>
      <c r="F43" s="55">
        <f t="shared" si="2"/>
        <v>2338.125</v>
      </c>
      <c r="G43" s="40">
        <f t="shared" si="3"/>
        <v>2455.03125</v>
      </c>
      <c r="H43" s="40">
        <f t="shared" si="3"/>
        <v>2577.7828125000001</v>
      </c>
      <c r="I43" s="40">
        <f t="shared" si="4"/>
        <v>2642.2273828124999</v>
      </c>
      <c r="J43" s="40">
        <f t="shared" si="4"/>
        <v>2708.2830673828121</v>
      </c>
    </row>
    <row r="44" spans="1:246">
      <c r="A44" s="14"/>
      <c r="B44" s="26" t="s">
        <v>35</v>
      </c>
      <c r="C44" s="27" t="s">
        <v>37</v>
      </c>
      <c r="D44" s="31">
        <v>1.4</v>
      </c>
      <c r="E44" s="44">
        <f t="shared" si="1"/>
        <v>2029.9999999999998</v>
      </c>
      <c r="F44" s="55">
        <f t="shared" si="2"/>
        <v>2182.2499999999995</v>
      </c>
      <c r="G44" s="40">
        <f t="shared" si="3"/>
        <v>2291.3624999999997</v>
      </c>
      <c r="H44" s="40">
        <f t="shared" si="3"/>
        <v>2405.930625</v>
      </c>
      <c r="I44" s="40">
        <f t="shared" si="4"/>
        <v>2466.0788906249995</v>
      </c>
      <c r="J44" s="40">
        <f t="shared" si="4"/>
        <v>2527.7308628906244</v>
      </c>
    </row>
    <row r="45" spans="1:246">
      <c r="A45" s="14" t="s">
        <v>14</v>
      </c>
      <c r="B45" s="28" t="s">
        <v>38</v>
      </c>
      <c r="C45" s="27" t="s">
        <v>39</v>
      </c>
      <c r="D45" s="31">
        <v>1.4</v>
      </c>
      <c r="E45" s="44">
        <f t="shared" si="1"/>
        <v>2029.9999999999998</v>
      </c>
      <c r="F45" s="55">
        <f t="shared" si="2"/>
        <v>2182.2499999999995</v>
      </c>
      <c r="G45" s="40">
        <f t="shared" si="3"/>
        <v>2291.3624999999997</v>
      </c>
      <c r="H45" s="40">
        <f t="shared" si="3"/>
        <v>2405.930625</v>
      </c>
      <c r="I45" s="40">
        <f t="shared" si="4"/>
        <v>2466.0788906249995</v>
      </c>
      <c r="J45" s="40">
        <f t="shared" si="4"/>
        <v>2527.7308628906244</v>
      </c>
    </row>
    <row r="46" spans="1:246">
      <c r="A46" s="14"/>
      <c r="B46" s="26" t="s">
        <v>32</v>
      </c>
      <c r="C46" s="27" t="s">
        <v>39</v>
      </c>
      <c r="D46" s="31">
        <v>1.3</v>
      </c>
      <c r="E46" s="44">
        <f t="shared" si="1"/>
        <v>1885</v>
      </c>
      <c r="F46" s="55">
        <f t="shared" si="2"/>
        <v>2026.375</v>
      </c>
      <c r="G46" s="40">
        <f t="shared" si="3"/>
        <v>2127.6937499999999</v>
      </c>
      <c r="H46" s="40">
        <f t="shared" si="3"/>
        <v>2234.0784374999998</v>
      </c>
      <c r="I46" s="40">
        <f t="shared" si="4"/>
        <v>2289.9303984374997</v>
      </c>
      <c r="J46" s="40">
        <f t="shared" si="4"/>
        <v>2347.1786583984372</v>
      </c>
    </row>
    <row r="47" spans="1:246">
      <c r="A47" s="14"/>
      <c r="B47" s="26" t="s">
        <v>33</v>
      </c>
      <c r="C47" s="27" t="s">
        <v>39</v>
      </c>
      <c r="D47" s="31">
        <v>1.2</v>
      </c>
      <c r="E47" s="44">
        <f t="shared" si="1"/>
        <v>1740</v>
      </c>
      <c r="F47" s="55">
        <f t="shared" si="2"/>
        <v>1870.5</v>
      </c>
      <c r="G47" s="40">
        <f t="shared" si="3"/>
        <v>1964.0250000000001</v>
      </c>
      <c r="H47" s="40">
        <f t="shared" si="3"/>
        <v>2062.2262500000002</v>
      </c>
      <c r="I47" s="40">
        <f t="shared" si="4"/>
        <v>2113.7819062499998</v>
      </c>
      <c r="J47" s="40">
        <f t="shared" si="4"/>
        <v>2166.6264539062495</v>
      </c>
    </row>
    <row r="48" spans="1:246">
      <c r="A48" s="14"/>
      <c r="B48" s="26" t="s">
        <v>35</v>
      </c>
      <c r="C48" s="27" t="s">
        <v>39</v>
      </c>
      <c r="D48" s="31">
        <v>1.1000000000000001</v>
      </c>
      <c r="E48" s="44">
        <f t="shared" si="1"/>
        <v>1595.0000000000002</v>
      </c>
      <c r="F48" s="55">
        <f t="shared" si="2"/>
        <v>1714.6250000000002</v>
      </c>
      <c r="G48" s="40">
        <f t="shared" si="3"/>
        <v>1800.3562500000003</v>
      </c>
      <c r="H48" s="40">
        <f t="shared" si="3"/>
        <v>1890.3740625000003</v>
      </c>
      <c r="I48" s="40">
        <f t="shared" si="4"/>
        <v>1937.6334140625002</v>
      </c>
      <c r="J48" s="40">
        <f t="shared" si="4"/>
        <v>1986.0742494140625</v>
      </c>
    </row>
    <row r="49" spans="1:10" ht="15" customHeight="1">
      <c r="A49" s="30"/>
      <c r="B49" s="30"/>
      <c r="C49" s="30"/>
    </row>
    <row r="50" spans="1:10" ht="24" customHeight="1">
      <c r="A50" s="112" t="s">
        <v>40</v>
      </c>
      <c r="B50" s="112"/>
      <c r="C50" s="112"/>
      <c r="D50" s="112"/>
      <c r="E50" s="112"/>
      <c r="F50" s="112"/>
      <c r="G50" s="112"/>
      <c r="H50" s="112"/>
      <c r="I50" s="112"/>
    </row>
    <row r="52" spans="1:10">
      <c r="A52" s="3" t="s">
        <v>41</v>
      </c>
    </row>
    <row r="53" spans="1:10" ht="57.75" customHeight="1">
      <c r="B53" s="111" t="s">
        <v>42</v>
      </c>
      <c r="C53" s="111"/>
      <c r="D53" s="111"/>
      <c r="E53" s="111"/>
      <c r="F53" s="111"/>
      <c r="G53" s="111"/>
      <c r="H53" s="111"/>
      <c r="I53" s="111"/>
      <c r="J53" s="111"/>
    </row>
  </sheetData>
  <sheetProtection selectLockedCells="1" selectUnlockedCells="1"/>
  <mergeCells count="22">
    <mergeCell ref="B53:J53"/>
    <mergeCell ref="E12:E14"/>
    <mergeCell ref="F12:G12"/>
    <mergeCell ref="F13:F14"/>
    <mergeCell ref="G13:G14"/>
    <mergeCell ref="B31:B32"/>
    <mergeCell ref="C31:C33"/>
    <mergeCell ref="D31:D33"/>
    <mergeCell ref="E31:E33"/>
    <mergeCell ref="F31:F33"/>
    <mergeCell ref="D12:D14"/>
    <mergeCell ref="G31:G33"/>
    <mergeCell ref="H31:H33"/>
    <mergeCell ref="I31:I33"/>
    <mergeCell ref="J31:J33"/>
    <mergeCell ref="A50:I50"/>
    <mergeCell ref="A31:A32"/>
    <mergeCell ref="B1:C1"/>
    <mergeCell ref="B2:C2"/>
    <mergeCell ref="A12:A14"/>
    <mergeCell ref="B12:B14"/>
    <mergeCell ref="C12:C14"/>
  </mergeCells>
  <pageMargins left="0.47222222222222221" right="0.19652777777777777" top="0.47291666666666665" bottom="0.39305555555555555" header="0.31527777777777777" footer="0.19652777777777777"/>
  <pageSetup paperSize="9" scale="85" firstPageNumber="140" orientation="portrait" useFirstPageNumber="1" horizontalDpi="300" verticalDpi="300" r:id="rId1"/>
  <headerFooter alignWithMargins="0">
    <oddHeader>&amp;CDRAFT</oddHeader>
    <oddFooter>&amp;C&amp;P</oddFooter>
  </headerFooter>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sheetPr>
    <tabColor indexed="10"/>
  </sheetPr>
  <dimension ref="A1:IL53"/>
  <sheetViews>
    <sheetView topLeftCell="A7" workbookViewId="0">
      <selection activeCell="A22" sqref="A22:XFD22"/>
    </sheetView>
  </sheetViews>
  <sheetFormatPr defaultColWidth="9.140625" defaultRowHeight="12.75"/>
  <cols>
    <col min="1" max="1" width="3.5703125" style="3" customWidth="1"/>
    <col min="2" max="2" width="41.5703125" style="3" customWidth="1"/>
    <col min="3" max="3" width="7.42578125" style="3" customWidth="1"/>
    <col min="4" max="4" width="5.85546875" style="3" customWidth="1"/>
    <col min="5" max="5" width="9.140625" style="3"/>
    <col min="6" max="10" width="9.140625" style="13"/>
    <col min="11" max="212" width="9.140625" style="3"/>
    <col min="213" max="223" width="9.140625" style="2"/>
    <col min="224" max="224" width="4.42578125" style="2" customWidth="1"/>
    <col min="225" max="225" width="32.28515625" style="2" customWidth="1"/>
    <col min="226" max="226" width="7.7109375" style="2" customWidth="1"/>
    <col min="227" max="232" width="8.85546875" style="2" customWidth="1"/>
    <col min="233" max="16384" width="9.140625" style="2"/>
  </cols>
  <sheetData>
    <row r="1" spans="1:246" s="35" customFormat="1" ht="15.75">
      <c r="A1" s="33"/>
      <c r="B1" s="110"/>
      <c r="C1" s="110"/>
      <c r="D1" s="33"/>
      <c r="E1" s="34"/>
      <c r="F1" s="46"/>
      <c r="G1" s="46"/>
      <c r="H1" s="46"/>
      <c r="I1" s="46"/>
      <c r="J1" s="46"/>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33"/>
      <c r="FE1" s="33"/>
      <c r="FF1" s="33"/>
      <c r="FG1" s="33"/>
      <c r="FH1" s="33"/>
      <c r="FI1" s="33"/>
      <c r="FJ1" s="33"/>
      <c r="FK1" s="33"/>
      <c r="FL1" s="33"/>
      <c r="FM1" s="33"/>
      <c r="FN1" s="33"/>
      <c r="FO1" s="33"/>
      <c r="FP1" s="33"/>
      <c r="FQ1" s="33"/>
      <c r="FR1" s="33"/>
      <c r="FS1" s="33"/>
      <c r="FT1" s="33"/>
      <c r="FU1" s="33"/>
      <c r="FV1" s="33"/>
      <c r="FW1" s="33"/>
      <c r="FX1" s="33"/>
      <c r="FY1" s="33"/>
      <c r="FZ1" s="33"/>
      <c r="GA1" s="33"/>
      <c r="GB1" s="33"/>
      <c r="GC1" s="33"/>
      <c r="GD1" s="33"/>
      <c r="GE1" s="33"/>
      <c r="GF1" s="33"/>
      <c r="GG1" s="33"/>
      <c r="GH1" s="33"/>
      <c r="GI1" s="33"/>
      <c r="GJ1" s="33"/>
      <c r="GK1" s="33"/>
      <c r="GL1" s="33"/>
      <c r="GM1" s="33"/>
      <c r="GN1" s="33"/>
      <c r="GO1" s="33"/>
      <c r="GP1" s="33"/>
      <c r="GQ1" s="33"/>
      <c r="GR1" s="33"/>
      <c r="GS1" s="33"/>
      <c r="GT1" s="33"/>
      <c r="GU1" s="33"/>
      <c r="GV1" s="33"/>
      <c r="GW1" s="33"/>
      <c r="GX1" s="33"/>
      <c r="GY1" s="33"/>
      <c r="GZ1" s="33"/>
      <c r="HA1" s="33"/>
      <c r="HB1" s="33"/>
      <c r="HC1" s="33"/>
      <c r="HD1" s="33"/>
    </row>
    <row r="2" spans="1:246" s="35" customFormat="1" ht="15.75">
      <c r="A2" s="33"/>
      <c r="B2" s="110" t="s">
        <v>64</v>
      </c>
      <c r="C2" s="110"/>
      <c r="D2" s="33">
        <v>3.5</v>
      </c>
      <c r="E2" s="34">
        <f>ROUND(D2*1450,0)</f>
        <v>5075</v>
      </c>
      <c r="F2" s="46"/>
      <c r="G2" s="46"/>
      <c r="H2" s="46"/>
      <c r="I2" s="46"/>
      <c r="J2" s="46"/>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33"/>
      <c r="FE2" s="33"/>
      <c r="FF2" s="33"/>
      <c r="FG2" s="33"/>
      <c r="FH2" s="33"/>
      <c r="FI2" s="33"/>
      <c r="FJ2" s="33"/>
      <c r="FK2" s="33"/>
      <c r="FL2" s="33"/>
      <c r="FM2" s="33"/>
      <c r="FN2" s="33"/>
      <c r="FO2" s="33"/>
      <c r="FP2" s="33"/>
      <c r="FQ2" s="33"/>
      <c r="FR2" s="33"/>
      <c r="FS2" s="33"/>
      <c r="FT2" s="33"/>
      <c r="FU2" s="33"/>
      <c r="FV2" s="33"/>
      <c r="FW2" s="33"/>
      <c r="FX2" s="33"/>
      <c r="FY2" s="33"/>
      <c r="FZ2" s="33"/>
      <c r="GA2" s="33"/>
      <c r="GB2" s="33"/>
      <c r="GC2" s="33"/>
      <c r="GD2" s="33"/>
      <c r="GE2" s="33"/>
      <c r="GF2" s="33"/>
      <c r="GG2" s="33"/>
      <c r="GH2" s="33"/>
      <c r="GI2" s="33"/>
      <c r="GJ2" s="33"/>
      <c r="GK2" s="33"/>
      <c r="GL2" s="33"/>
      <c r="GM2" s="33"/>
      <c r="GN2" s="33"/>
      <c r="GO2" s="33"/>
      <c r="GP2" s="33"/>
      <c r="GQ2" s="33"/>
      <c r="GR2" s="33"/>
      <c r="GS2" s="33"/>
      <c r="GT2" s="33"/>
      <c r="GU2" s="33"/>
      <c r="GV2" s="33"/>
      <c r="GW2" s="33"/>
      <c r="GX2" s="33"/>
      <c r="GY2" s="33"/>
      <c r="GZ2" s="33"/>
      <c r="HA2" s="33"/>
      <c r="HB2" s="33"/>
      <c r="HC2" s="33"/>
      <c r="HD2" s="33"/>
    </row>
    <row r="6" spans="1:246" ht="18.75">
      <c r="A6" s="1" t="s">
        <v>0</v>
      </c>
      <c r="B6" s="2"/>
    </row>
    <row r="7" spans="1:246">
      <c r="G7" s="40"/>
      <c r="H7" s="40"/>
      <c r="I7" s="40"/>
      <c r="J7" s="40"/>
    </row>
    <row r="8" spans="1:246" ht="21" customHeight="1">
      <c r="B8" s="5" t="s">
        <v>1</v>
      </c>
      <c r="C8" s="5"/>
      <c r="G8" s="40"/>
      <c r="H8" s="40"/>
      <c r="I8" s="40"/>
      <c r="J8" s="40"/>
    </row>
    <row r="9" spans="1:246" ht="21" customHeight="1">
      <c r="B9" s="6" t="s">
        <v>2</v>
      </c>
      <c r="C9" s="5"/>
      <c r="G9" s="40"/>
      <c r="H9" s="40"/>
      <c r="I9" s="40"/>
      <c r="J9" s="40"/>
    </row>
    <row r="10" spans="1:246">
      <c r="B10" s="7"/>
      <c r="G10" s="40"/>
      <c r="H10" s="40"/>
      <c r="I10" s="40"/>
      <c r="J10" s="40"/>
    </row>
    <row r="11" spans="1:246" ht="15.75">
      <c r="A11" s="8"/>
      <c r="B11" s="6" t="s">
        <v>3</v>
      </c>
      <c r="G11" s="40"/>
      <c r="H11" s="40"/>
      <c r="I11" s="40"/>
      <c r="J11" s="40"/>
    </row>
    <row r="12" spans="1:246" s="9" customFormat="1" ht="39" customHeight="1">
      <c r="A12" s="101" t="s">
        <v>4</v>
      </c>
      <c r="B12" s="103" t="s">
        <v>5</v>
      </c>
      <c r="C12" s="103" t="s">
        <v>6</v>
      </c>
      <c r="D12" s="104" t="s">
        <v>43</v>
      </c>
      <c r="E12" s="98" t="s">
        <v>44</v>
      </c>
      <c r="F12" s="95"/>
      <c r="G12" s="96"/>
      <c r="H12" s="47"/>
      <c r="I12" s="17"/>
      <c r="J12" s="48"/>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row>
    <row r="13" spans="1:246" s="9" customFormat="1" ht="12.75" customHeight="1">
      <c r="A13" s="101"/>
      <c r="B13" s="103"/>
      <c r="C13" s="103"/>
      <c r="D13" s="105"/>
      <c r="E13" s="99"/>
      <c r="F13" s="95"/>
      <c r="G13" s="96"/>
      <c r="H13" s="16"/>
      <c r="I13" s="16"/>
      <c r="J13" s="49"/>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row>
    <row r="14" spans="1:246" s="9" customFormat="1" ht="24.75" customHeight="1">
      <c r="A14" s="101"/>
      <c r="B14" s="103"/>
      <c r="C14" s="103"/>
      <c r="D14" s="106"/>
      <c r="E14" s="100"/>
      <c r="F14" s="95"/>
      <c r="G14" s="96"/>
      <c r="H14" s="16"/>
      <c r="I14" s="16"/>
      <c r="J14" s="49"/>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row>
    <row r="15" spans="1:246" ht="24.75" customHeight="1">
      <c r="A15" s="10" t="s">
        <v>7</v>
      </c>
      <c r="B15" s="11" t="s">
        <v>8</v>
      </c>
      <c r="C15" s="12"/>
      <c r="D15" s="31">
        <v>3.5</v>
      </c>
      <c r="E15" s="44">
        <f>D15*1450</f>
        <v>5075</v>
      </c>
      <c r="F15" s="50"/>
      <c r="G15" s="40"/>
      <c r="H15" s="16"/>
      <c r="I15" s="16"/>
      <c r="J15" s="49"/>
    </row>
    <row r="16" spans="1:246" ht="15.75">
      <c r="A16" s="14" t="s">
        <v>9</v>
      </c>
      <c r="B16" s="15" t="s">
        <v>10</v>
      </c>
      <c r="C16" s="12" t="s">
        <v>11</v>
      </c>
      <c r="D16" s="31"/>
      <c r="E16" s="44"/>
      <c r="F16" s="51"/>
      <c r="G16" s="52"/>
      <c r="H16" s="16"/>
      <c r="I16" s="53"/>
      <c r="J16" s="37"/>
    </row>
    <row r="17" spans="1:246" ht="15.75">
      <c r="A17" s="14" t="s">
        <v>12</v>
      </c>
      <c r="B17" s="11" t="s">
        <v>13</v>
      </c>
      <c r="C17" s="12" t="s">
        <v>11</v>
      </c>
      <c r="D17" s="31">
        <v>0</v>
      </c>
      <c r="E17" s="44">
        <f t="shared" ref="E17:E22" si="0">D17*1450</f>
        <v>0</v>
      </c>
      <c r="F17" s="50"/>
      <c r="G17" s="40"/>
      <c r="H17" s="16"/>
      <c r="I17" s="53"/>
      <c r="J17" s="37"/>
    </row>
    <row r="18" spans="1:246" ht="27.75" customHeight="1">
      <c r="A18" s="14" t="s">
        <v>14</v>
      </c>
      <c r="B18" s="15" t="s">
        <v>15</v>
      </c>
      <c r="C18" s="12" t="s">
        <v>11</v>
      </c>
      <c r="D18" s="31"/>
      <c r="E18" s="44"/>
      <c r="F18" s="51"/>
      <c r="G18" s="52"/>
      <c r="H18" s="16"/>
      <c r="I18" s="53"/>
      <c r="J18" s="17"/>
    </row>
    <row r="19" spans="1:246" ht="25.5">
      <c r="A19" s="14" t="s">
        <v>16</v>
      </c>
      <c r="B19" s="15" t="s">
        <v>17</v>
      </c>
      <c r="C19" s="12" t="s">
        <v>11</v>
      </c>
      <c r="D19" s="31">
        <v>0</v>
      </c>
      <c r="E19" s="44">
        <f t="shared" si="0"/>
        <v>0</v>
      </c>
      <c r="F19" s="50"/>
      <c r="G19" s="40"/>
      <c r="H19" s="16"/>
      <c r="I19" s="53"/>
      <c r="J19" s="17"/>
    </row>
    <row r="20" spans="1:246" ht="51">
      <c r="A20" s="14" t="s">
        <v>18</v>
      </c>
      <c r="B20" s="15" t="s">
        <v>19</v>
      </c>
      <c r="C20" s="12" t="s">
        <v>11</v>
      </c>
      <c r="D20" s="31"/>
      <c r="E20" s="44">
        <f t="shared" si="0"/>
        <v>0</v>
      </c>
      <c r="F20" s="50"/>
      <c r="G20" s="40"/>
      <c r="H20" s="16"/>
      <c r="I20" s="53"/>
      <c r="J20" s="17"/>
    </row>
    <row r="21" spans="1:246" ht="25.5">
      <c r="A21" s="14" t="s">
        <v>20</v>
      </c>
      <c r="B21" s="18" t="s">
        <v>21</v>
      </c>
      <c r="C21" s="12" t="s">
        <v>11</v>
      </c>
      <c r="D21" s="31">
        <v>0</v>
      </c>
      <c r="E21" s="44">
        <f t="shared" si="0"/>
        <v>0</v>
      </c>
      <c r="F21" s="50"/>
      <c r="G21" s="40"/>
      <c r="H21" s="16"/>
      <c r="I21" s="53"/>
      <c r="J21" s="17"/>
    </row>
    <row r="22" spans="1:246" ht="25.5">
      <c r="A22" s="14" t="s">
        <v>22</v>
      </c>
      <c r="B22" s="18" t="s">
        <v>23</v>
      </c>
      <c r="C22" s="12" t="s">
        <v>11</v>
      </c>
      <c r="D22" s="31">
        <v>2.63</v>
      </c>
      <c r="E22" s="44">
        <f t="shared" si="0"/>
        <v>3813.5</v>
      </c>
      <c r="F22" s="50">
        <f>E22*1.1</f>
        <v>4194.8500000000004</v>
      </c>
      <c r="G22" s="40"/>
      <c r="H22" s="16"/>
      <c r="I22" s="53"/>
      <c r="J22" s="17"/>
    </row>
    <row r="23" spans="1:246">
      <c r="A23" s="19"/>
      <c r="B23" s="20"/>
      <c r="C23" s="19"/>
      <c r="E23" s="3" t="s">
        <v>50</v>
      </c>
      <c r="F23" s="50"/>
      <c r="G23" s="40"/>
      <c r="H23" s="40"/>
      <c r="I23" s="40"/>
      <c r="J23" s="40"/>
    </row>
    <row r="24" spans="1:246" s="4" customFormat="1">
      <c r="A24" s="20" t="s">
        <v>24</v>
      </c>
      <c r="C24" s="19"/>
      <c r="F24" s="40"/>
      <c r="G24" s="40"/>
      <c r="H24" s="40"/>
      <c r="I24" s="40"/>
      <c r="J24" s="40"/>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row>
    <row r="25" spans="1:246" s="4" customFormat="1">
      <c r="A25" s="20" t="s">
        <v>25</v>
      </c>
      <c r="C25" s="19"/>
      <c r="F25" s="40"/>
      <c r="G25" s="40"/>
      <c r="H25" s="40"/>
      <c r="I25" s="40"/>
      <c r="J25" s="40"/>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row>
    <row r="26" spans="1:246" s="4" customFormat="1">
      <c r="A26" s="20" t="s">
        <v>26</v>
      </c>
      <c r="C26" s="19"/>
      <c r="F26" s="40"/>
      <c r="G26" s="40"/>
      <c r="H26" s="40"/>
      <c r="I26" s="40"/>
      <c r="J26" s="40"/>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row>
    <row r="27" spans="1:246" ht="15.75">
      <c r="A27" s="21"/>
      <c r="B27" s="56" t="s">
        <v>27</v>
      </c>
      <c r="C27" s="19"/>
      <c r="D27" s="13"/>
      <c r="E27" s="22"/>
      <c r="F27" s="54"/>
      <c r="G27" s="40"/>
      <c r="H27" s="40"/>
      <c r="I27" s="40"/>
      <c r="J27" s="40"/>
      <c r="HE27" s="3"/>
      <c r="HF27" s="3"/>
      <c r="HG27" s="3"/>
      <c r="HH27" s="3"/>
      <c r="HI27" s="3"/>
      <c r="HJ27" s="3"/>
      <c r="HK27" s="3"/>
      <c r="HL27" s="3"/>
      <c r="HM27" s="3"/>
      <c r="HN27" s="3"/>
      <c r="HO27" s="3"/>
      <c r="HP27" s="3"/>
      <c r="HQ27" s="3"/>
      <c r="HR27" s="3"/>
    </row>
    <row r="28" spans="1:246">
      <c r="A28" s="4"/>
      <c r="B28" s="3" t="s">
        <v>28</v>
      </c>
      <c r="C28" s="23"/>
      <c r="G28" s="40"/>
      <c r="H28" s="40"/>
      <c r="I28" s="40"/>
      <c r="J28" s="40"/>
      <c r="HE28" s="3"/>
      <c r="HF28" s="3"/>
      <c r="HG28" s="3"/>
      <c r="HH28" s="3"/>
      <c r="HI28" s="3"/>
      <c r="HJ28" s="3"/>
      <c r="HK28" s="3"/>
      <c r="HL28" s="3"/>
    </row>
    <row r="29" spans="1:246">
      <c r="A29" s="19"/>
      <c r="B29" s="20"/>
      <c r="C29" s="19"/>
      <c r="G29" s="40"/>
      <c r="H29" s="40"/>
      <c r="I29" s="40"/>
      <c r="J29" s="40"/>
    </row>
    <row r="30" spans="1:246" ht="15.75">
      <c r="B30" s="6" t="s">
        <v>29</v>
      </c>
      <c r="G30" s="40"/>
      <c r="H30" s="40"/>
      <c r="I30" s="40"/>
      <c r="J30" s="40"/>
    </row>
    <row r="31" spans="1:246" ht="37.5" customHeight="1">
      <c r="A31" s="101" t="s">
        <v>4</v>
      </c>
      <c r="B31" s="102" t="s">
        <v>30</v>
      </c>
      <c r="C31" s="103" t="s">
        <v>6</v>
      </c>
      <c r="D31" s="104" t="s">
        <v>43</v>
      </c>
      <c r="E31" s="107" t="s">
        <v>44</v>
      </c>
      <c r="F31" s="97" t="s">
        <v>45</v>
      </c>
      <c r="G31" s="97" t="s">
        <v>46</v>
      </c>
      <c r="H31" s="97" t="s">
        <v>47</v>
      </c>
      <c r="I31" s="97" t="s">
        <v>48</v>
      </c>
      <c r="J31" s="97" t="s">
        <v>49</v>
      </c>
    </row>
    <row r="32" spans="1:246" ht="12.75" customHeight="1">
      <c r="A32" s="101"/>
      <c r="B32" s="101"/>
      <c r="C32" s="103"/>
      <c r="D32" s="105"/>
      <c r="E32" s="108"/>
      <c r="F32" s="97"/>
      <c r="G32" s="97"/>
      <c r="H32" s="97"/>
      <c r="I32" s="97"/>
      <c r="J32" s="97"/>
    </row>
    <row r="33" spans="1:246">
      <c r="A33" s="24"/>
      <c r="B33" s="25"/>
      <c r="C33" s="103"/>
      <c r="D33" s="106"/>
      <c r="E33" s="109"/>
      <c r="F33" s="97"/>
      <c r="G33" s="97"/>
      <c r="H33" s="97"/>
      <c r="I33" s="97"/>
      <c r="J33" s="97"/>
    </row>
    <row r="34" spans="1:246">
      <c r="A34" s="14" t="s">
        <v>7</v>
      </c>
      <c r="B34" s="26" t="s">
        <v>31</v>
      </c>
      <c r="C34" s="27" t="s">
        <v>11</v>
      </c>
      <c r="D34" s="31">
        <v>0</v>
      </c>
      <c r="E34" s="31"/>
      <c r="F34" s="55"/>
      <c r="G34" s="40"/>
      <c r="H34" s="40"/>
      <c r="I34" s="40"/>
      <c r="J34" s="40"/>
    </row>
    <row r="35" spans="1:246">
      <c r="A35" s="14"/>
      <c r="B35" s="26" t="s">
        <v>32</v>
      </c>
      <c r="C35" s="27" t="s">
        <v>11</v>
      </c>
      <c r="D35" s="31"/>
      <c r="E35" s="31"/>
      <c r="F35" s="55"/>
      <c r="G35" s="40"/>
      <c r="H35" s="40"/>
      <c r="I35" s="40"/>
      <c r="J35" s="40"/>
    </row>
    <row r="36" spans="1:246">
      <c r="A36" s="14"/>
      <c r="B36" s="26" t="s">
        <v>33</v>
      </c>
      <c r="C36" s="27" t="s">
        <v>11</v>
      </c>
      <c r="D36" s="31"/>
      <c r="E36" s="31"/>
      <c r="F36" s="55"/>
      <c r="G36" s="40"/>
      <c r="H36" s="40"/>
      <c r="I36" s="40"/>
      <c r="J36" s="40"/>
    </row>
    <row r="37" spans="1:246" s="29" customFormat="1" ht="25.5">
      <c r="A37" s="14" t="s">
        <v>9</v>
      </c>
      <c r="B37" s="28" t="s">
        <v>34</v>
      </c>
      <c r="C37" s="27" t="s">
        <v>11</v>
      </c>
      <c r="D37" s="31">
        <v>2.1</v>
      </c>
      <c r="E37" s="44">
        <f t="shared" ref="E37:E48" si="1">D37*1450</f>
        <v>3045</v>
      </c>
      <c r="F37" s="55">
        <f>E37*1.075</f>
        <v>3273.375</v>
      </c>
      <c r="G37" s="40">
        <f>F37*1.05</f>
        <v>3437.0437500000003</v>
      </c>
      <c r="H37" s="40">
        <f>G37*1.05</f>
        <v>3608.8959375000004</v>
      </c>
      <c r="I37" s="40">
        <f>H37*1.025</f>
        <v>3699.1183359375</v>
      </c>
      <c r="J37" s="40">
        <f>I37*1.025</f>
        <v>3791.5962943359373</v>
      </c>
      <c r="K37" s="29">
        <f>J37*1.1</f>
        <v>4170.7559237695314</v>
      </c>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row>
    <row r="38" spans="1:246">
      <c r="A38" s="14"/>
      <c r="B38" s="26" t="s">
        <v>32</v>
      </c>
      <c r="C38" s="27" t="s">
        <v>11</v>
      </c>
      <c r="D38" s="31">
        <v>1.9</v>
      </c>
      <c r="E38" s="44">
        <f t="shared" si="1"/>
        <v>2755</v>
      </c>
      <c r="F38" s="55">
        <f t="shared" ref="F38:F48" si="2">E38*1.075</f>
        <v>2961.625</v>
      </c>
      <c r="G38" s="40">
        <f t="shared" ref="G38:H48" si="3">F38*1.05</f>
        <v>3109.7062500000002</v>
      </c>
      <c r="H38" s="40">
        <f t="shared" si="3"/>
        <v>3265.1915625000001</v>
      </c>
      <c r="I38" s="40">
        <f t="shared" ref="I38:J48" si="4">H38*1.025</f>
        <v>3346.8213515624998</v>
      </c>
      <c r="J38" s="40">
        <f t="shared" si="4"/>
        <v>3430.4918853515619</v>
      </c>
    </row>
    <row r="39" spans="1:246">
      <c r="A39" s="14"/>
      <c r="B39" s="26" t="s">
        <v>33</v>
      </c>
      <c r="C39" s="27" t="s">
        <v>11</v>
      </c>
      <c r="D39" s="31">
        <v>1.7</v>
      </c>
      <c r="E39" s="44">
        <f t="shared" si="1"/>
        <v>2465</v>
      </c>
      <c r="F39" s="55">
        <f t="shared" si="2"/>
        <v>2649.875</v>
      </c>
      <c r="G39" s="40">
        <f t="shared" si="3"/>
        <v>2782.3687500000001</v>
      </c>
      <c r="H39" s="40">
        <f t="shared" si="3"/>
        <v>2921.4871875000003</v>
      </c>
      <c r="I39" s="40">
        <f t="shared" si="4"/>
        <v>2994.5243671875</v>
      </c>
      <c r="J39" s="40">
        <f t="shared" si="4"/>
        <v>3069.3874763671874</v>
      </c>
    </row>
    <row r="40" spans="1:246">
      <c r="A40" s="14"/>
      <c r="B40" s="26" t="s">
        <v>35</v>
      </c>
      <c r="C40" s="27" t="s">
        <v>11</v>
      </c>
      <c r="D40" s="31">
        <v>1.5</v>
      </c>
      <c r="E40" s="44">
        <f t="shared" si="1"/>
        <v>2175</v>
      </c>
      <c r="F40" s="55">
        <f t="shared" si="2"/>
        <v>2338.125</v>
      </c>
      <c r="G40" s="40">
        <f t="shared" si="3"/>
        <v>2455.03125</v>
      </c>
      <c r="H40" s="40">
        <f t="shared" si="3"/>
        <v>2577.7828125000001</v>
      </c>
      <c r="I40" s="40">
        <f t="shared" si="4"/>
        <v>2642.2273828124999</v>
      </c>
      <c r="J40" s="40">
        <f t="shared" si="4"/>
        <v>2708.2830673828121</v>
      </c>
    </row>
    <row r="41" spans="1:246" ht="25.5">
      <c r="A41" s="14" t="s">
        <v>12</v>
      </c>
      <c r="B41" s="28" t="s">
        <v>36</v>
      </c>
      <c r="C41" s="27" t="s">
        <v>37</v>
      </c>
      <c r="D41" s="36">
        <v>1.6</v>
      </c>
      <c r="E41" s="44">
        <f t="shared" si="1"/>
        <v>2320</v>
      </c>
      <c r="F41" s="55">
        <f t="shared" si="2"/>
        <v>2494</v>
      </c>
      <c r="G41" s="40">
        <f t="shared" si="3"/>
        <v>2618.7000000000003</v>
      </c>
      <c r="H41" s="40">
        <f t="shared" si="3"/>
        <v>2749.6350000000002</v>
      </c>
      <c r="I41" s="40">
        <f t="shared" si="4"/>
        <v>2818.3758750000002</v>
      </c>
      <c r="J41" s="40">
        <f t="shared" si="4"/>
        <v>2888.8352718749998</v>
      </c>
    </row>
    <row r="42" spans="1:246">
      <c r="A42" s="14"/>
      <c r="B42" s="26" t="s">
        <v>32</v>
      </c>
      <c r="C42" s="27" t="s">
        <v>37</v>
      </c>
      <c r="D42" s="31">
        <v>1.5</v>
      </c>
      <c r="E42" s="44">
        <f t="shared" si="1"/>
        <v>2175</v>
      </c>
      <c r="F42" s="55">
        <f t="shared" si="2"/>
        <v>2338.125</v>
      </c>
      <c r="G42" s="40">
        <f t="shared" si="3"/>
        <v>2455.03125</v>
      </c>
      <c r="H42" s="40">
        <f t="shared" si="3"/>
        <v>2577.7828125000001</v>
      </c>
      <c r="I42" s="40">
        <f t="shared" si="4"/>
        <v>2642.2273828124999</v>
      </c>
      <c r="J42" s="40">
        <f t="shared" si="4"/>
        <v>2708.2830673828121</v>
      </c>
    </row>
    <row r="43" spans="1:246">
      <c r="A43" s="14"/>
      <c r="B43" s="26" t="s">
        <v>33</v>
      </c>
      <c r="C43" s="27" t="s">
        <v>37</v>
      </c>
      <c r="D43" s="31">
        <v>1.4</v>
      </c>
      <c r="E43" s="44">
        <f t="shared" si="1"/>
        <v>2029.9999999999998</v>
      </c>
      <c r="F43" s="55">
        <f t="shared" si="2"/>
        <v>2182.2499999999995</v>
      </c>
      <c r="G43" s="40">
        <f t="shared" si="3"/>
        <v>2291.3624999999997</v>
      </c>
      <c r="H43" s="40">
        <f t="shared" si="3"/>
        <v>2405.930625</v>
      </c>
      <c r="I43" s="40">
        <f t="shared" si="4"/>
        <v>2466.0788906249995</v>
      </c>
      <c r="J43" s="40">
        <f t="shared" si="4"/>
        <v>2527.7308628906244</v>
      </c>
    </row>
    <row r="44" spans="1:246">
      <c r="A44" s="14"/>
      <c r="B44" s="26" t="s">
        <v>35</v>
      </c>
      <c r="C44" s="27" t="s">
        <v>37</v>
      </c>
      <c r="D44" s="31">
        <v>1.3</v>
      </c>
      <c r="E44" s="44">
        <f t="shared" si="1"/>
        <v>1885</v>
      </c>
      <c r="F44" s="55">
        <f t="shared" si="2"/>
        <v>2026.375</v>
      </c>
      <c r="G44" s="40">
        <f t="shared" si="3"/>
        <v>2127.6937499999999</v>
      </c>
      <c r="H44" s="40">
        <f t="shared" si="3"/>
        <v>2234.0784374999998</v>
      </c>
      <c r="I44" s="40">
        <f t="shared" si="4"/>
        <v>2289.9303984374997</v>
      </c>
      <c r="J44" s="40">
        <f t="shared" si="4"/>
        <v>2347.1786583984372</v>
      </c>
    </row>
    <row r="45" spans="1:246">
      <c r="A45" s="14" t="s">
        <v>14</v>
      </c>
      <c r="B45" s="28" t="s">
        <v>38</v>
      </c>
      <c r="C45" s="27" t="s">
        <v>39</v>
      </c>
      <c r="D45" s="31">
        <v>1.4</v>
      </c>
      <c r="E45" s="44">
        <f t="shared" si="1"/>
        <v>2029.9999999999998</v>
      </c>
      <c r="F45" s="55">
        <f t="shared" si="2"/>
        <v>2182.2499999999995</v>
      </c>
      <c r="G45" s="40">
        <f t="shared" si="3"/>
        <v>2291.3624999999997</v>
      </c>
      <c r="H45" s="40">
        <f t="shared" si="3"/>
        <v>2405.930625</v>
      </c>
      <c r="I45" s="40">
        <f t="shared" si="4"/>
        <v>2466.0788906249995</v>
      </c>
      <c r="J45" s="40">
        <f t="shared" si="4"/>
        <v>2527.7308628906244</v>
      </c>
    </row>
    <row r="46" spans="1:246">
      <c r="A46" s="14"/>
      <c r="B46" s="26" t="s">
        <v>32</v>
      </c>
      <c r="C46" s="27" t="s">
        <v>39</v>
      </c>
      <c r="D46" s="31">
        <v>1.3</v>
      </c>
      <c r="E46" s="44">
        <f t="shared" si="1"/>
        <v>1885</v>
      </c>
      <c r="F46" s="55">
        <f t="shared" si="2"/>
        <v>2026.375</v>
      </c>
      <c r="G46" s="40">
        <f t="shared" si="3"/>
        <v>2127.6937499999999</v>
      </c>
      <c r="H46" s="40">
        <f t="shared" si="3"/>
        <v>2234.0784374999998</v>
      </c>
      <c r="I46" s="40">
        <f t="shared" si="4"/>
        <v>2289.9303984374997</v>
      </c>
      <c r="J46" s="40">
        <f t="shared" si="4"/>
        <v>2347.1786583984372</v>
      </c>
    </row>
    <row r="47" spans="1:246">
      <c r="A47" s="14"/>
      <c r="B47" s="26" t="s">
        <v>33</v>
      </c>
      <c r="C47" s="27" t="s">
        <v>39</v>
      </c>
      <c r="D47" s="31">
        <v>1.2</v>
      </c>
      <c r="E47" s="44">
        <f t="shared" si="1"/>
        <v>1740</v>
      </c>
      <c r="F47" s="55">
        <f t="shared" si="2"/>
        <v>1870.5</v>
      </c>
      <c r="G47" s="40">
        <f t="shared" si="3"/>
        <v>1964.0250000000001</v>
      </c>
      <c r="H47" s="40">
        <f t="shared" si="3"/>
        <v>2062.2262500000002</v>
      </c>
      <c r="I47" s="40">
        <f t="shared" si="4"/>
        <v>2113.7819062499998</v>
      </c>
      <c r="J47" s="40">
        <f t="shared" si="4"/>
        <v>2166.6264539062495</v>
      </c>
    </row>
    <row r="48" spans="1:246">
      <c r="A48" s="14"/>
      <c r="B48" s="26" t="s">
        <v>35</v>
      </c>
      <c r="C48" s="27" t="s">
        <v>39</v>
      </c>
      <c r="D48" s="31">
        <v>1.1000000000000001</v>
      </c>
      <c r="E48" s="44">
        <f t="shared" si="1"/>
        <v>1595.0000000000002</v>
      </c>
      <c r="F48" s="55">
        <f t="shared" si="2"/>
        <v>1714.6250000000002</v>
      </c>
      <c r="G48" s="40">
        <f t="shared" si="3"/>
        <v>1800.3562500000003</v>
      </c>
      <c r="H48" s="40">
        <f t="shared" si="3"/>
        <v>1890.3740625000003</v>
      </c>
      <c r="I48" s="40">
        <f t="shared" si="4"/>
        <v>1937.6334140625002</v>
      </c>
      <c r="J48" s="40">
        <f t="shared" si="4"/>
        <v>1986.0742494140625</v>
      </c>
    </row>
    <row r="49" spans="1:10" ht="15" customHeight="1">
      <c r="A49" s="30"/>
      <c r="B49" s="30"/>
      <c r="C49" s="30"/>
    </row>
    <row r="50" spans="1:10" ht="24" customHeight="1">
      <c r="A50" s="112" t="s">
        <v>40</v>
      </c>
      <c r="B50" s="112"/>
      <c r="C50" s="112"/>
      <c r="D50" s="112"/>
      <c r="E50" s="112"/>
      <c r="F50" s="112"/>
      <c r="G50" s="112"/>
      <c r="H50" s="112"/>
      <c r="I50" s="112"/>
    </row>
    <row r="52" spans="1:10">
      <c r="A52" s="3" t="s">
        <v>41</v>
      </c>
    </row>
    <row r="53" spans="1:10" ht="57.75" customHeight="1">
      <c r="B53" s="111" t="s">
        <v>42</v>
      </c>
      <c r="C53" s="111"/>
      <c r="D53" s="111"/>
      <c r="E53" s="111"/>
      <c r="F53" s="111"/>
      <c r="G53" s="111"/>
      <c r="H53" s="111"/>
      <c r="I53" s="111"/>
      <c r="J53" s="111"/>
    </row>
  </sheetData>
  <sheetProtection selectLockedCells="1" selectUnlockedCells="1"/>
  <mergeCells count="22">
    <mergeCell ref="B53:J53"/>
    <mergeCell ref="E12:E14"/>
    <mergeCell ref="F12:G12"/>
    <mergeCell ref="F13:F14"/>
    <mergeCell ref="G13:G14"/>
    <mergeCell ref="B31:B32"/>
    <mergeCell ref="C31:C33"/>
    <mergeCell ref="D31:D33"/>
    <mergeCell ref="E31:E33"/>
    <mergeCell ref="F31:F33"/>
    <mergeCell ref="D12:D14"/>
    <mergeCell ref="G31:G33"/>
    <mergeCell ref="H31:H33"/>
    <mergeCell ref="I31:I33"/>
    <mergeCell ref="J31:J33"/>
    <mergeCell ref="A50:I50"/>
    <mergeCell ref="A31:A32"/>
    <mergeCell ref="B1:C1"/>
    <mergeCell ref="B2:C2"/>
    <mergeCell ref="A12:A14"/>
    <mergeCell ref="B12:B14"/>
    <mergeCell ref="C12:C14"/>
  </mergeCells>
  <pageMargins left="0.47222222222222221" right="0.19652777777777777" top="0.47291666666666665" bottom="0.39305555555555555" header="0.31527777777777777" footer="0.19652777777777777"/>
  <pageSetup paperSize="9" scale="85" firstPageNumber="140" orientation="portrait" useFirstPageNumber="1" horizontalDpi="300" verticalDpi="300" r:id="rId1"/>
  <headerFooter alignWithMargins="0">
    <oddHeader>&amp;CDRAFT</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4</vt:lpstr>
      <vt:lpstr>contractuali</vt:lpstr>
      <vt:lpstr>3</vt:lpstr>
      <vt:lpstr>Sheet1</vt:lpstr>
      <vt:lpstr>3.5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Rodica Funar</dc:creator>
  <cp:lastModifiedBy>asus</cp:lastModifiedBy>
  <cp:lastPrinted>2017-07-23T08:11:59Z</cp:lastPrinted>
  <dcterms:created xsi:type="dcterms:W3CDTF">2017-05-25T05:26:11Z</dcterms:created>
  <dcterms:modified xsi:type="dcterms:W3CDTF">2017-08-04T18:40:33Z</dcterms:modified>
</cp:coreProperties>
</file>