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20" windowWidth="17490" windowHeight="7500" activeTab="1"/>
  </bookViews>
  <sheets>
    <sheet name="4" sheetId="2" r:id="rId1"/>
    <sheet name="contractuali" sheetId="4" r:id="rId2"/>
    <sheet name="3" sheetId="5" r:id="rId3"/>
    <sheet name="Sheet1" sheetId="6" r:id="rId4"/>
    <sheet name="3.5" sheetId="7" r:id="rId5"/>
  </sheets>
  <calcPr calcId="124519"/>
</workbook>
</file>

<file path=xl/calcChain.xml><?xml version="1.0" encoding="utf-8"?>
<calcChain xmlns="http://schemas.openxmlformats.org/spreadsheetml/2006/main">
  <c r="E25" i="4"/>
  <c r="F48" i="7"/>
  <c r="G48" s="1"/>
  <c r="H48" s="1"/>
  <c r="I48" s="1"/>
  <c r="J48" s="1"/>
  <c r="E48"/>
  <c r="F47"/>
  <c r="G47" s="1"/>
  <c r="H47" s="1"/>
  <c r="I47" s="1"/>
  <c r="J47" s="1"/>
  <c r="E47"/>
  <c r="F46"/>
  <c r="G46" s="1"/>
  <c r="H46" s="1"/>
  <c r="I46" s="1"/>
  <c r="J46" s="1"/>
  <c r="E46"/>
  <c r="E45"/>
  <c r="F45" s="1"/>
  <c r="G45" s="1"/>
  <c r="H45" s="1"/>
  <c r="I45" s="1"/>
  <c r="J45" s="1"/>
  <c r="E44"/>
  <c r="F44" s="1"/>
  <c r="G44" s="1"/>
  <c r="H44" s="1"/>
  <c r="I44" s="1"/>
  <c r="J44" s="1"/>
  <c r="E43"/>
  <c r="F43" s="1"/>
  <c r="G43" s="1"/>
  <c r="H43" s="1"/>
  <c r="I43" s="1"/>
  <c r="J43" s="1"/>
  <c r="E42"/>
  <c r="F42" s="1"/>
  <c r="G42" s="1"/>
  <c r="H42" s="1"/>
  <c r="I42" s="1"/>
  <c r="J42" s="1"/>
  <c r="E41"/>
  <c r="F41" s="1"/>
  <c r="G41" s="1"/>
  <c r="H41" s="1"/>
  <c r="I41" s="1"/>
  <c r="J41" s="1"/>
  <c r="E40"/>
  <c r="F40" s="1"/>
  <c r="G40" s="1"/>
  <c r="H40" s="1"/>
  <c r="I40" s="1"/>
  <c r="J40" s="1"/>
  <c r="E39"/>
  <c r="F39" s="1"/>
  <c r="G39" s="1"/>
  <c r="H39" s="1"/>
  <c r="I39" s="1"/>
  <c r="J39" s="1"/>
  <c r="E38"/>
  <c r="F38" s="1"/>
  <c r="G38" s="1"/>
  <c r="H38" s="1"/>
  <c r="I38" s="1"/>
  <c r="J38" s="1"/>
  <c r="E37"/>
  <c r="F37" s="1"/>
  <c r="G37" s="1"/>
  <c r="H37" s="1"/>
  <c r="I37" s="1"/>
  <c r="J37" s="1"/>
  <c r="K37" s="1"/>
  <c r="E22"/>
  <c r="F22" s="1"/>
  <c r="E21"/>
  <c r="E20"/>
  <c r="E19"/>
  <c r="E17"/>
  <c r="E15"/>
  <c r="E2"/>
  <c r="E48" i="5" l="1"/>
  <c r="F48" s="1"/>
  <c r="G48" s="1"/>
  <c r="H48" s="1"/>
  <c r="I48" s="1"/>
  <c r="J48" s="1"/>
  <c r="E47"/>
  <c r="F47" s="1"/>
  <c r="G47" s="1"/>
  <c r="H47" s="1"/>
  <c r="I47" s="1"/>
  <c r="J47" s="1"/>
  <c r="E46"/>
  <c r="F46" s="1"/>
  <c r="G46" s="1"/>
  <c r="H46" s="1"/>
  <c r="I46" s="1"/>
  <c r="J46" s="1"/>
  <c r="E45"/>
  <c r="F45" s="1"/>
  <c r="G45" s="1"/>
  <c r="H45" s="1"/>
  <c r="I45" s="1"/>
  <c r="J45" s="1"/>
  <c r="E44"/>
  <c r="F44" s="1"/>
  <c r="G44" s="1"/>
  <c r="H44" s="1"/>
  <c r="I44" s="1"/>
  <c r="J44" s="1"/>
  <c r="E43"/>
  <c r="F43" s="1"/>
  <c r="G43" s="1"/>
  <c r="H43" s="1"/>
  <c r="I43" s="1"/>
  <c r="J43" s="1"/>
  <c r="E42"/>
  <c r="F42" s="1"/>
  <c r="G42" s="1"/>
  <c r="H42" s="1"/>
  <c r="I42" s="1"/>
  <c r="J42" s="1"/>
  <c r="E41"/>
  <c r="F41" s="1"/>
  <c r="G41" s="1"/>
  <c r="H41" s="1"/>
  <c r="I41" s="1"/>
  <c r="J41" s="1"/>
  <c r="E40"/>
  <c r="F40" s="1"/>
  <c r="G40" s="1"/>
  <c r="H40" s="1"/>
  <c r="I40" s="1"/>
  <c r="J40" s="1"/>
  <c r="E39"/>
  <c r="F39" s="1"/>
  <c r="G39" s="1"/>
  <c r="H39" s="1"/>
  <c r="I39" s="1"/>
  <c r="J39" s="1"/>
  <c r="E38"/>
  <c r="F38" s="1"/>
  <c r="G38" s="1"/>
  <c r="H38" s="1"/>
  <c r="I38" s="1"/>
  <c r="J38" s="1"/>
  <c r="E37"/>
  <c r="E22"/>
  <c r="F22" s="1"/>
  <c r="E21"/>
  <c r="E20"/>
  <c r="E19"/>
  <c r="E17"/>
  <c r="E15"/>
  <c r="E2"/>
  <c r="E23" i="2"/>
  <c r="F23" s="1"/>
  <c r="G23" s="1"/>
  <c r="H23" s="1"/>
  <c r="I23" s="1"/>
  <c r="J23" s="1"/>
  <c r="E24"/>
  <c r="F24" s="1"/>
  <c r="G24" s="1"/>
  <c r="H24" s="1"/>
  <c r="I24" s="1"/>
  <c r="J24" s="1"/>
  <c r="E25"/>
  <c r="F25" s="1"/>
  <c r="G25" s="1"/>
  <c r="H25" s="1"/>
  <c r="I25" s="1"/>
  <c r="J25" s="1"/>
  <c r="E22"/>
  <c r="F22" s="1"/>
  <c r="G22" s="1"/>
  <c r="H22" s="1"/>
  <c r="I22" s="1"/>
  <c r="J22" s="1"/>
  <c r="E27"/>
  <c r="F27" s="1"/>
  <c r="G27" s="1"/>
  <c r="H27" s="1"/>
  <c r="I27" s="1"/>
  <c r="J27" s="1"/>
  <c r="E28"/>
  <c r="F28" s="1"/>
  <c r="G28" s="1"/>
  <c r="H28" s="1"/>
  <c r="I28" s="1"/>
  <c r="J28" s="1"/>
  <c r="E29"/>
  <c r="F29" s="1"/>
  <c r="G29" s="1"/>
  <c r="H29" s="1"/>
  <c r="I29" s="1"/>
  <c r="J29" s="1"/>
  <c r="E26"/>
  <c r="F26" s="1"/>
  <c r="G26" s="1"/>
  <c r="H26" s="1"/>
  <c r="I26" s="1"/>
  <c r="J26" s="1"/>
  <c r="E15"/>
  <c r="F37" i="5" l="1"/>
  <c r="G37" s="1"/>
  <c r="H37" s="1"/>
  <c r="I37" s="1"/>
  <c r="J37" s="1"/>
  <c r="K37" s="1"/>
  <c r="F25" i="4"/>
  <c r="G25" s="1"/>
  <c r="H25" s="1"/>
  <c r="I25" s="1"/>
  <c r="J25" s="1"/>
  <c r="E24"/>
  <c r="F24" s="1"/>
  <c r="G24" s="1"/>
  <c r="H24" s="1"/>
  <c r="I24" s="1"/>
  <c r="J24" s="1"/>
  <c r="E23"/>
  <c r="F23" s="1"/>
  <c r="G23" s="1"/>
  <c r="H23" s="1"/>
  <c r="I23" s="1"/>
  <c r="J23" s="1"/>
  <c r="E22"/>
  <c r="F22" s="1"/>
  <c r="G22" s="1"/>
  <c r="H22" s="1"/>
  <c r="I22" s="1"/>
  <c r="J22" s="1"/>
  <c r="E21"/>
  <c r="F21" s="1"/>
  <c r="G21" s="1"/>
  <c r="H21" s="1"/>
  <c r="I21" s="1"/>
  <c r="J21" s="1"/>
  <c r="E20"/>
  <c r="F20" s="1"/>
  <c r="G20" s="1"/>
  <c r="H20" s="1"/>
  <c r="I20" s="1"/>
  <c r="J20" s="1"/>
  <c r="E19"/>
  <c r="F19" s="1"/>
  <c r="G19" s="1"/>
  <c r="H19" s="1"/>
  <c r="I19" s="1"/>
  <c r="J19" s="1"/>
  <c r="E18"/>
  <c r="F18" s="1"/>
  <c r="G18" s="1"/>
  <c r="H18" s="1"/>
  <c r="I18" s="1"/>
  <c r="J18" s="1"/>
  <c r="E17"/>
  <c r="F17" s="1"/>
  <c r="G17" s="1"/>
  <c r="H17" s="1"/>
  <c r="I17" s="1"/>
  <c r="J17" s="1"/>
  <c r="E16"/>
  <c r="F16" s="1"/>
  <c r="G16" s="1"/>
  <c r="H16" s="1"/>
  <c r="I16" s="1"/>
  <c r="J16" s="1"/>
  <c r="E15"/>
  <c r="F15" s="1"/>
  <c r="G15" s="1"/>
  <c r="H15" s="1"/>
  <c r="I15" s="1"/>
  <c r="J15" s="1"/>
  <c r="E14"/>
  <c r="F14" s="1"/>
  <c r="G14" s="1"/>
  <c r="H14" s="1"/>
  <c r="I14" s="1"/>
  <c r="J14" s="1"/>
  <c r="E13"/>
  <c r="F13" s="1"/>
  <c r="G13" l="1"/>
  <c r="H13" s="1"/>
  <c r="I13" s="1"/>
  <c r="J13" s="1"/>
  <c r="E2" i="2" l="1"/>
</calcChain>
</file>

<file path=xl/sharedStrings.xml><?xml version="1.0" encoding="utf-8"?>
<sst xmlns="http://schemas.openxmlformats.org/spreadsheetml/2006/main" count="266" uniqueCount="69">
  <si>
    <t>Anexa nr. VIII  - FAMILIA OCUPAȚIONALĂ DE FUNCȚII BUGETARE ”ADMINISTRAȚIE”</t>
  </si>
  <si>
    <t>Capitolul I lit. A - Salarizarea funcționarilor publici</t>
  </si>
  <si>
    <t>III. Nomenclatorul şi ierarhia funcţiilor publice din administratia publica locală</t>
  </si>
  <si>
    <t>a) Funcţii publice de conducere</t>
  </si>
  <si>
    <t>Nr. crt.</t>
  </si>
  <si>
    <t>Funcţia</t>
  </si>
  <si>
    <t>Nivelul studiilor</t>
  </si>
  <si>
    <t>1</t>
  </si>
  <si>
    <t>Secretar al unităţii administrativ-teritoriale</t>
  </si>
  <si>
    <t>2</t>
  </si>
  <si>
    <r>
      <t xml:space="preserve">Director general  </t>
    </r>
    <r>
      <rPr>
        <vertAlign val="superscript"/>
        <sz val="10"/>
        <rFont val="Times New Roman"/>
        <family val="1"/>
        <charset val="1"/>
      </rPr>
      <t>1)</t>
    </r>
    <r>
      <rPr>
        <sz val="10"/>
        <rFont val="Times New Roman"/>
        <family val="1"/>
        <charset val="1"/>
      </rPr>
      <t>,controlor financiar şef</t>
    </r>
  </si>
  <si>
    <t>S</t>
  </si>
  <si>
    <t>3</t>
  </si>
  <si>
    <r>
      <t xml:space="preserve">Arhitect-şef </t>
    </r>
    <r>
      <rPr>
        <vertAlign val="superscript"/>
        <sz val="10"/>
        <rFont val="Times New Roman"/>
        <family val="1"/>
        <charset val="1"/>
      </rPr>
      <t>2)</t>
    </r>
  </si>
  <si>
    <t>4</t>
  </si>
  <si>
    <t>Director general adjunct,  controlor financiar şef adjunct</t>
  </si>
  <si>
    <t>5</t>
  </si>
  <si>
    <t>Director, șef compartiment, director executiv, trezorier şef, şef administraţie financiară</t>
  </si>
  <si>
    <t>6</t>
  </si>
  <si>
    <t>Director adjunct,  contabil șef, inginer șef, şef sector, director executiv adjunct,  trezorier şef adjunct, şef administraţie financiară adjunct, şef birou</t>
  </si>
  <si>
    <t>7</t>
  </si>
  <si>
    <t xml:space="preserve">Şef serviciu, şef administraţie financiară - nivel oraş, arhitect şef la nivel oraş, </t>
  </si>
  <si>
    <t>8</t>
  </si>
  <si>
    <t>Şef birou,  șef oficiu, şef administraţie financiară - nivel comună</t>
  </si>
  <si>
    <t>1) funcția publică locală se utilizează, în condiţiile legii, în cadrul autorităţilor</t>
  </si>
  <si>
    <t xml:space="preserve"> şi instituţiilor publice din administraţia publică locală cu un număr de minimum 150 de posturi.</t>
  </si>
  <si>
    <t>2) funcția publică locală se utilizează la nivelul municipiilor.</t>
  </si>
  <si>
    <t xml:space="preserve">Nota </t>
  </si>
  <si>
    <t>Salariile de bază prevăzute la gradul I si gradul II cuprind sporul de vechime în muncă la nivel maxim.</t>
  </si>
  <si>
    <t xml:space="preserve">b) Funcţii publice generale de execuţie </t>
  </si>
  <si>
    <t>Funcţia, gradul profesional</t>
  </si>
  <si>
    <t>Auditor,              grad profesional superior</t>
  </si>
  <si>
    <t>grad profesional principal</t>
  </si>
  <si>
    <t>grad profesional asistent</t>
  </si>
  <si>
    <t>Consilier, consilier juridic, expert, inspector;           grad profesional superior</t>
  </si>
  <si>
    <t>grad profesional debutant</t>
  </si>
  <si>
    <t>Referent de specialitate;
                            grad profesional superior</t>
  </si>
  <si>
    <t>SSD</t>
  </si>
  <si>
    <t>Referent;            grad profesional superior</t>
  </si>
  <si>
    <t>M</t>
  </si>
  <si>
    <t>***) Funcţii publice locale, stabilite şi avizate potrivit legii în cadrul aparatului de specialitate al primarilor municipiilor, oraşelor şi comunelor şi al instituţiilor înfiinţate în subordinea, coordonarea sau sub autoritatea consiliilor locale.</t>
  </si>
  <si>
    <t>Notă</t>
  </si>
  <si>
    <t xml:space="preserve">  Salariul de bază individual al administratorului public se stabileşte de către primar, preşedintele consiliului judeţean sau primarul general al municipiului Bucureşti, în condiţiile legii, în funcţie de tipul unităţii administrativ-teritoriale şi de atribuţiile stabilite în fişa postului, între limite, astfel: limita minimă este nivelul salariului de bază al secretarului unităţii administrativ-teritoriale, iar limita maximă este indemnizaţia primarului, a preşedintelui consiliului judeţean sau a primarului general al municipiului Bucureşti, după caz.</t>
  </si>
  <si>
    <t>coeficient</t>
  </si>
  <si>
    <t>Salariu de baza</t>
  </si>
  <si>
    <t>gradatia 1</t>
  </si>
  <si>
    <t>gradatia 2</t>
  </si>
  <si>
    <t>gradatia 3</t>
  </si>
  <si>
    <t>gradatia 4</t>
  </si>
  <si>
    <t>gradatia 5</t>
  </si>
  <si>
    <t>TOTAL</t>
  </si>
  <si>
    <t>grad I</t>
  </si>
  <si>
    <t>grad II</t>
  </si>
  <si>
    <t>Consilier, expert, inspector de specialitate, revizor contabil, arhitect, referent
de specialitate, inspector casier;           grad IA</t>
  </si>
  <si>
    <t>debutant</t>
  </si>
  <si>
    <t>Consilier juridic
                                                                               grad IA</t>
  </si>
  <si>
    <t>M; G</t>
  </si>
  <si>
    <t>Portar, paznic, pompier, guard, bufetier, manipulant bunuri, curier</t>
  </si>
  <si>
    <t>10</t>
  </si>
  <si>
    <t>Şofer I</t>
  </si>
  <si>
    <t>Şofer II</t>
  </si>
  <si>
    <t>12</t>
  </si>
  <si>
    <t>Muncitor necalificat I</t>
  </si>
  <si>
    <t>Muncitor necalificat II</t>
  </si>
  <si>
    <t xml:space="preserve">VICEPRIMAR </t>
  </si>
  <si>
    <t>15,00 spor</t>
  </si>
  <si>
    <t>10, 00 spor</t>
  </si>
  <si>
    <t>10,00 spor</t>
  </si>
  <si>
    <t>VICEPRIMAR UATC  BIXAD</t>
  </si>
</sst>
</file>

<file path=xl/styles.xml><?xml version="1.0" encoding="utf-8"?>
<styleSheet xmlns="http://schemas.openxmlformats.org/spreadsheetml/2006/main">
  <numFmts count="1">
    <numFmt numFmtId="164" formatCode="_(* #,##0.00_);_(* \(#,##0.00\);_(* \-??_);_(@_)"/>
  </numFmts>
  <fonts count="40">
    <font>
      <sz val="10"/>
      <name val="Arial"/>
      <family val="2"/>
    </font>
    <font>
      <sz val="10"/>
      <name val="Arial"/>
      <family val="2"/>
    </font>
    <font>
      <b/>
      <sz val="14"/>
      <name val="Times New Roman"/>
      <family val="1"/>
      <charset val="1"/>
    </font>
    <font>
      <sz val="10"/>
      <name val="Arial"/>
      <family val="2"/>
      <charset val="1"/>
    </font>
    <font>
      <sz val="10"/>
      <name val="Times New Roman"/>
      <family val="1"/>
      <charset val="1"/>
    </font>
    <font>
      <sz val="14"/>
      <name val="Times New Roman"/>
      <family val="1"/>
      <charset val="1"/>
    </font>
    <font>
      <sz val="12"/>
      <name val="Times New Roman"/>
      <family val="1"/>
      <charset val="1"/>
    </font>
    <font>
      <sz val="10"/>
      <color indexed="10"/>
      <name val="Times New Roman"/>
      <family val="1"/>
      <charset val="1"/>
    </font>
    <font>
      <sz val="10"/>
      <color indexed="10"/>
      <name val="Arial"/>
      <family val="2"/>
      <charset val="1"/>
    </font>
    <font>
      <vertAlign val="superscript"/>
      <sz val="10"/>
      <name val="Times New Roman"/>
      <family val="1"/>
      <charset val="1"/>
    </font>
    <font>
      <sz val="12"/>
      <color indexed="10"/>
      <name val="Times New Roman"/>
      <family val="1"/>
      <charset val="1"/>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1"/>
      <color indexed="8"/>
      <name val="Calibri"/>
      <family val="2"/>
      <charset val="1"/>
    </font>
    <font>
      <sz val="10"/>
      <color indexed="8"/>
      <name val="Arial"/>
      <family val="2"/>
      <charset val="1"/>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name val="Times New Roman"/>
      <family val="1"/>
    </font>
    <font>
      <b/>
      <sz val="12"/>
      <name val="Times New Roman"/>
      <family val="1"/>
    </font>
    <font>
      <sz val="12"/>
      <name val="Arial"/>
      <family val="2"/>
      <charset val="1"/>
    </font>
    <font>
      <sz val="10"/>
      <color theme="3"/>
      <name val="Times New Roman"/>
      <family val="1"/>
      <charset val="1"/>
    </font>
    <font>
      <sz val="10"/>
      <color theme="3"/>
      <name val="Arial"/>
      <family val="2"/>
      <charset val="1"/>
    </font>
    <font>
      <sz val="10"/>
      <color rgb="FF0070C0"/>
      <name val="Times New Roman"/>
      <family val="1"/>
      <charset val="1"/>
    </font>
    <font>
      <sz val="10"/>
      <color rgb="FF0070C0"/>
      <name val="Arial"/>
      <family val="2"/>
      <charset val="1"/>
    </font>
    <font>
      <sz val="10"/>
      <color theme="4"/>
      <name val="Times New Roman"/>
      <family val="1"/>
      <charset val="1"/>
    </font>
    <font>
      <sz val="10"/>
      <color theme="4"/>
      <name val="Arial"/>
      <family val="2"/>
      <charset val="1"/>
    </font>
  </fonts>
  <fills count="25">
    <fill>
      <patternFill patternType="none"/>
    </fill>
    <fill>
      <patternFill patternType="gray125"/>
    </fill>
    <fill>
      <patternFill patternType="solid">
        <fgColor indexed="31"/>
        <bgColor indexed="22"/>
      </patternFill>
    </fill>
    <fill>
      <patternFill patternType="solid">
        <fgColor indexed="45"/>
        <bgColor indexed="24"/>
      </patternFill>
    </fill>
    <fill>
      <patternFill patternType="solid">
        <fgColor indexed="42"/>
        <bgColor indexed="27"/>
      </patternFill>
    </fill>
    <fill>
      <patternFill patternType="solid">
        <fgColor indexed="46"/>
        <bgColor indexed="45"/>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24"/>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19"/>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19"/>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14999847407452621"/>
        <bgColor indexed="64"/>
      </patternFill>
    </fill>
  </fills>
  <borders count="22">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s>
  <cellStyleXfs count="89">
    <xf numFmtId="0" fontId="0" fillId="0" borderId="0"/>
    <xf numFmtId="9" fontId="1" fillId="0" borderId="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6" applyNumberFormat="0" applyAlignment="0" applyProtection="0"/>
    <xf numFmtId="0" fontId="15" fillId="21" borderId="7" applyNumberFormat="0" applyAlignment="0" applyProtection="0"/>
    <xf numFmtId="164" fontId="1" fillId="0" borderId="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8" applyNumberFormat="0" applyFill="0" applyAlignment="0" applyProtection="0"/>
    <xf numFmtId="0" fontId="19" fillId="0" borderId="9" applyNumberFormat="0" applyFill="0" applyAlignment="0" applyProtection="0"/>
    <xf numFmtId="0" fontId="20" fillId="0" borderId="10" applyNumberFormat="0" applyFill="0" applyAlignment="0" applyProtection="0"/>
    <xf numFmtId="0" fontId="20" fillId="0" borderId="0" applyNumberFormat="0" applyFill="0" applyBorder="0" applyAlignment="0" applyProtection="0"/>
    <xf numFmtId="0" fontId="21" fillId="7" borderId="6" applyNumberFormat="0" applyAlignment="0" applyProtection="0"/>
    <xf numFmtId="0" fontId="22" fillId="0" borderId="11" applyNumberFormat="0" applyFill="0" applyAlignment="0" applyProtection="0"/>
    <xf numFmtId="0" fontId="23" fillId="22" borderId="0" applyNumberFormat="0" applyBorder="0" applyAlignment="0" applyProtection="0"/>
    <xf numFmtId="0" fontId="24" fillId="0" borderId="0"/>
    <xf numFmtId="0" fontId="24" fillId="0" borderId="0"/>
    <xf numFmtId="0" fontId="25" fillId="0" borderId="0"/>
    <xf numFmtId="0" fontId="3" fillId="0" borderId="0"/>
    <xf numFmtId="0" fontId="3" fillId="0" borderId="0"/>
    <xf numFmtId="0" fontId="25" fillId="0" borderId="0"/>
    <xf numFmtId="0" fontId="24" fillId="0" borderId="0"/>
    <xf numFmtId="0" fontId="24" fillId="0" borderId="0"/>
    <xf numFmtId="0" fontId="24" fillId="0" borderId="0"/>
    <xf numFmtId="0" fontId="11" fillId="0" borderId="0"/>
    <xf numFmtId="0" fontId="24" fillId="0" borderId="0"/>
    <xf numFmtId="0" fontId="24" fillId="0" borderId="0"/>
    <xf numFmtId="0" fontId="24" fillId="0" borderId="0"/>
    <xf numFmtId="0" fontId="3" fillId="0" borderId="0"/>
    <xf numFmtId="0" fontId="3" fillId="0" borderId="0"/>
    <xf numFmtId="0" fontId="24" fillId="0" borderId="0"/>
    <xf numFmtId="0" fontId="3" fillId="0" borderId="0"/>
    <xf numFmtId="0" fontId="26" fillId="0" borderId="0"/>
    <xf numFmtId="0" fontId="3" fillId="0" borderId="0"/>
    <xf numFmtId="0" fontId="24" fillId="0" borderId="0"/>
    <xf numFmtId="0" fontId="1" fillId="23" borderId="12" applyNumberFormat="0" applyAlignment="0" applyProtection="0"/>
    <xf numFmtId="0" fontId="27" fillId="20" borderId="13" applyNumberFormat="0" applyAlignment="0" applyProtection="0"/>
    <xf numFmtId="9" fontId="1" fillId="0" borderId="0" applyFill="0" applyBorder="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0" applyNumberFormat="0" applyFill="0" applyBorder="0" applyAlignment="0" applyProtection="0"/>
  </cellStyleXfs>
  <cellXfs count="113">
    <xf numFmtId="0" fontId="0" fillId="0" borderId="0" xfId="0"/>
    <xf numFmtId="0" fontId="2" fillId="0" borderId="0" xfId="0" applyFont="1" applyFill="1"/>
    <xf numFmtId="0" fontId="3" fillId="0" borderId="0" xfId="0" applyFont="1" applyFill="1"/>
    <xf numFmtId="0" fontId="4" fillId="0" borderId="0" xfId="0" applyFont="1" applyFill="1"/>
    <xf numFmtId="0" fontId="4" fillId="0" borderId="0" xfId="0" applyFont="1" applyFill="1" applyBorder="1"/>
    <xf numFmtId="14" fontId="5" fillId="0" borderId="0" xfId="0" applyNumberFormat="1" applyFont="1" applyFill="1" applyBorder="1" applyAlignment="1"/>
    <xf numFmtId="1" fontId="6" fillId="0" borderId="0" xfId="0" applyNumberFormat="1" applyFont="1" applyFill="1" applyBorder="1" applyAlignment="1">
      <alignment horizontal="left"/>
    </xf>
    <xf numFmtId="14" fontId="4" fillId="0" borderId="0" xfId="0" applyNumberFormat="1" applyFont="1" applyFill="1"/>
    <xf numFmtId="1" fontId="4" fillId="0" borderId="0" xfId="0" applyNumberFormat="1" applyFont="1" applyFill="1" applyBorder="1" applyAlignment="1"/>
    <xf numFmtId="0" fontId="4" fillId="0" borderId="0" xfId="0" applyFont="1" applyFill="1" applyAlignment="1">
      <alignment horizontal="center"/>
    </xf>
    <xf numFmtId="49" fontId="4" fillId="0" borderId="1" xfId="0" applyNumberFormat="1" applyFont="1" applyFill="1" applyBorder="1" applyAlignment="1">
      <alignment vertical="center"/>
    </xf>
    <xf numFmtId="49" fontId="4" fillId="0" borderId="2"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1" fontId="4" fillId="0" borderId="0" xfId="0" applyNumberFormat="1" applyFont="1" applyFill="1"/>
    <xf numFmtId="49" fontId="4" fillId="0" borderId="2" xfId="0" applyNumberFormat="1" applyFont="1" applyFill="1" applyBorder="1" applyAlignment="1">
      <alignment horizontal="center" vertical="center"/>
    </xf>
    <xf numFmtId="0" fontId="4" fillId="0" borderId="2" xfId="0" applyFont="1" applyFill="1" applyBorder="1" applyAlignment="1">
      <alignment vertical="top" wrapText="1"/>
    </xf>
    <xf numFmtId="1" fontId="8" fillId="0" borderId="0" xfId="0" applyNumberFormat="1" applyFont="1" applyFill="1" applyBorder="1"/>
    <xf numFmtId="1" fontId="7" fillId="0" borderId="0" xfId="0" applyNumberFormat="1" applyFont="1" applyFill="1" applyBorder="1"/>
    <xf numFmtId="0" fontId="4" fillId="0" borderId="2" xfId="0" applyFont="1" applyFill="1" applyBorder="1" applyAlignment="1">
      <alignment horizontal="left"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xf>
    <xf numFmtId="49" fontId="4" fillId="0" borderId="0" xfId="0" applyNumberFormat="1" applyFont="1" applyFill="1" applyBorder="1" applyAlignment="1">
      <alignment horizontal="center" vertical="center"/>
    </xf>
    <xf numFmtId="9" fontId="10" fillId="0" borderId="0" xfId="1" applyFont="1" applyFill="1" applyBorder="1" applyAlignment="1" applyProtection="1"/>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right"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left" wrapText="1"/>
    </xf>
    <xf numFmtId="0" fontId="4" fillId="0" borderId="2" xfId="0" applyFont="1" applyFill="1" applyBorder="1"/>
    <xf numFmtId="1" fontId="4" fillId="0" borderId="2" xfId="0" applyNumberFormat="1" applyFont="1" applyFill="1" applyBorder="1"/>
    <xf numFmtId="0" fontId="6" fillId="0" borderId="0" xfId="0" applyFont="1" applyFill="1"/>
    <xf numFmtId="0" fontId="32" fillId="0" borderId="0" xfId="0" applyFont="1" applyFill="1"/>
    <xf numFmtId="0" fontId="33" fillId="0" borderId="0" xfId="0" applyFont="1" applyFill="1"/>
    <xf numFmtId="0" fontId="4" fillId="0" borderId="15" xfId="0" applyFont="1" applyFill="1" applyBorder="1"/>
    <xf numFmtId="1" fontId="4" fillId="0" borderId="0" xfId="0" applyNumberFormat="1" applyFont="1" applyFill="1" applyBorder="1" applyAlignment="1">
      <alignment horizontal="left"/>
    </xf>
    <xf numFmtId="49" fontId="4" fillId="0" borderId="17" xfId="0" applyNumberFormat="1" applyFont="1" applyFill="1" applyBorder="1" applyAlignment="1">
      <alignment horizontal="center" vertical="center"/>
    </xf>
    <xf numFmtId="0" fontId="4" fillId="0" borderId="17" xfId="0" applyFont="1" applyFill="1" applyBorder="1"/>
    <xf numFmtId="1" fontId="4" fillId="0" borderId="0" xfId="0" applyNumberFormat="1" applyFont="1" applyFill="1" applyBorder="1"/>
    <xf numFmtId="0" fontId="4" fillId="0" borderId="17" xfId="0"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0" xfId="0" applyFont="1" applyFill="1" applyBorder="1" applyAlignment="1">
      <alignment horizontal="right" vertical="center" wrapText="1"/>
    </xf>
    <xf numFmtId="1" fontId="4" fillId="0" borderId="16" xfId="0" applyNumberFormat="1" applyFont="1" applyFill="1" applyBorder="1"/>
    <xf numFmtId="0" fontId="4" fillId="0" borderId="0" xfId="0" applyFont="1" applyFill="1" applyBorder="1" applyAlignment="1">
      <alignment horizontal="left" wrapText="1"/>
    </xf>
    <xf numFmtId="1" fontId="6" fillId="0" borderId="0" xfId="0" applyNumberFormat="1" applyFont="1" applyFill="1"/>
    <xf numFmtId="1" fontId="7"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1" fontId="3" fillId="0" borderId="0" xfId="0" applyNumberFormat="1" applyFont="1" applyFill="1" applyBorder="1" applyAlignment="1">
      <alignment horizontal="left"/>
    </xf>
    <xf numFmtId="1" fontId="4" fillId="0" borderId="18" xfId="0" applyNumberFormat="1" applyFont="1" applyFill="1" applyBorder="1"/>
    <xf numFmtId="1" fontId="4" fillId="24" borderId="18" xfId="0" applyNumberFormat="1" applyFont="1" applyFill="1" applyBorder="1"/>
    <xf numFmtId="1" fontId="4" fillId="24" borderId="0" xfId="0" applyNumberFormat="1" applyFont="1" applyFill="1" applyBorder="1"/>
    <xf numFmtId="1" fontId="7" fillId="0" borderId="0" xfId="1" applyNumberFormat="1" applyFont="1" applyFill="1" applyBorder="1" applyAlignment="1" applyProtection="1"/>
    <xf numFmtId="1" fontId="10" fillId="0" borderId="0" xfId="1" applyNumberFormat="1" applyFont="1" applyFill="1" applyBorder="1" applyAlignment="1" applyProtection="1"/>
    <xf numFmtId="1" fontId="4" fillId="0" borderId="20" xfId="0" applyNumberFormat="1" applyFont="1" applyFill="1" applyBorder="1"/>
    <xf numFmtId="0" fontId="4" fillId="0" borderId="0" xfId="0" applyFont="1" applyFill="1" applyBorder="1" applyAlignment="1">
      <alignment horizontal="left" wrapText="1"/>
    </xf>
    <xf numFmtId="49" fontId="34" fillId="0" borderId="2" xfId="0" applyNumberFormat="1" applyFont="1" applyFill="1" applyBorder="1" applyAlignment="1">
      <alignment horizontal="center" vertical="center"/>
    </xf>
    <xf numFmtId="0" fontId="34" fillId="0" borderId="2" xfId="0" applyFont="1" applyFill="1" applyBorder="1"/>
    <xf numFmtId="0" fontId="34" fillId="0" borderId="0" xfId="0" applyFont="1" applyFill="1"/>
    <xf numFmtId="0" fontId="35" fillId="0" borderId="0" xfId="0" applyFont="1" applyFill="1"/>
    <xf numFmtId="49" fontId="36" fillId="0" borderId="2" xfId="0" applyNumberFormat="1" applyFont="1" applyFill="1" applyBorder="1" applyAlignment="1">
      <alignment horizontal="center" vertical="center"/>
    </xf>
    <xf numFmtId="0" fontId="36" fillId="0" borderId="5" xfId="0" applyFont="1" applyFill="1" applyBorder="1" applyAlignment="1">
      <alignment horizontal="left" vertical="center" wrapText="1"/>
    </xf>
    <xf numFmtId="0" fontId="36" fillId="0" borderId="2" xfId="0" applyFont="1" applyFill="1" applyBorder="1" applyAlignment="1">
      <alignment horizontal="center" vertical="center"/>
    </xf>
    <xf numFmtId="0" fontId="36" fillId="0" borderId="2" xfId="0" applyFont="1" applyFill="1" applyBorder="1"/>
    <xf numFmtId="1" fontId="36" fillId="0" borderId="2" xfId="0" applyNumberFormat="1" applyFont="1" applyFill="1" applyBorder="1"/>
    <xf numFmtId="0" fontId="36" fillId="0" borderId="0" xfId="0" applyFont="1" applyFill="1" applyAlignment="1">
      <alignment horizontal="center" vertical="center"/>
    </xf>
    <xf numFmtId="0" fontId="37" fillId="0" borderId="0" xfId="0" applyFont="1" applyFill="1"/>
    <xf numFmtId="49" fontId="38" fillId="0" borderId="2" xfId="0" applyNumberFormat="1" applyFont="1" applyFill="1" applyBorder="1" applyAlignment="1">
      <alignment horizontal="center" vertical="center"/>
    </xf>
    <xf numFmtId="0" fontId="38" fillId="0" borderId="5" xfId="0" applyFont="1" applyFill="1" applyBorder="1" applyAlignment="1">
      <alignment horizontal="right" vertical="center" wrapText="1"/>
    </xf>
    <xf numFmtId="0" fontId="38" fillId="0" borderId="2" xfId="0" applyFont="1" applyFill="1" applyBorder="1" applyAlignment="1">
      <alignment horizontal="center" vertical="center"/>
    </xf>
    <xf numFmtId="0" fontId="38" fillId="0" borderId="2" xfId="0" applyFont="1" applyFill="1" applyBorder="1"/>
    <xf numFmtId="1" fontId="38" fillId="0" borderId="16" xfId="0" applyNumberFormat="1" applyFont="1" applyFill="1" applyBorder="1"/>
    <xf numFmtId="1" fontId="38" fillId="0" borderId="20" xfId="0" applyNumberFormat="1" applyFont="1" applyFill="1" applyBorder="1"/>
    <xf numFmtId="1" fontId="38" fillId="0" borderId="0" xfId="0" applyNumberFormat="1" applyFont="1" applyFill="1" applyBorder="1"/>
    <xf numFmtId="0" fontId="38" fillId="0" borderId="0" xfId="0" applyFont="1" applyFill="1"/>
    <xf numFmtId="0" fontId="39" fillId="0" borderId="0" xfId="0" applyFont="1" applyFill="1"/>
    <xf numFmtId="0" fontId="34" fillId="0" borderId="5" xfId="0" applyFont="1" applyFill="1" applyBorder="1" applyAlignment="1">
      <alignment horizontal="right" vertical="center" wrapText="1"/>
    </xf>
    <xf numFmtId="0" fontId="34" fillId="0" borderId="2" xfId="0" applyFont="1" applyFill="1" applyBorder="1" applyAlignment="1">
      <alignment horizontal="center" vertical="center"/>
    </xf>
    <xf numFmtId="1" fontId="34" fillId="0" borderId="2" xfId="0" applyNumberFormat="1" applyFont="1" applyFill="1" applyBorder="1"/>
    <xf numFmtId="0" fontId="34" fillId="0" borderId="5" xfId="0" applyFont="1" applyFill="1" applyBorder="1" applyAlignment="1">
      <alignment horizontal="left" vertical="center" wrapText="1"/>
    </xf>
    <xf numFmtId="0" fontId="34" fillId="0" borderId="15" xfId="0" applyFont="1" applyFill="1" applyBorder="1"/>
    <xf numFmtId="49" fontId="38" fillId="0" borderId="17" xfId="0" applyNumberFormat="1" applyFont="1" applyFill="1" applyBorder="1" applyAlignment="1">
      <alignment horizontal="center" vertical="center"/>
    </xf>
    <xf numFmtId="0" fontId="38" fillId="0" borderId="17" xfId="0" applyFont="1" applyFill="1" applyBorder="1" applyAlignment="1">
      <alignment horizontal="left" vertical="center" wrapText="1"/>
    </xf>
    <xf numFmtId="0" fontId="38" fillId="0" borderId="17" xfId="0" applyFont="1" applyFill="1" applyBorder="1" applyAlignment="1">
      <alignment horizontal="center" vertical="center"/>
    </xf>
    <xf numFmtId="0" fontId="38" fillId="0" borderId="17" xfId="0" applyFont="1" applyFill="1" applyBorder="1"/>
    <xf numFmtId="1" fontId="38" fillId="0" borderId="2" xfId="0" applyNumberFormat="1" applyFont="1" applyFill="1" applyBorder="1"/>
    <xf numFmtId="0" fontId="38" fillId="0" borderId="5" xfId="0" applyFont="1" applyFill="1" applyBorder="1" applyAlignment="1">
      <alignment horizontal="left" vertical="center" wrapText="1"/>
    </xf>
    <xf numFmtId="0" fontId="38" fillId="0" borderId="0" xfId="0" applyFont="1" applyFill="1" applyAlignment="1">
      <alignment horizontal="center" vertical="center"/>
    </xf>
    <xf numFmtId="49" fontId="38" fillId="0" borderId="1" xfId="0" applyNumberFormat="1" applyFont="1" applyFill="1" applyBorder="1" applyAlignment="1">
      <alignment vertical="center"/>
    </xf>
    <xf numFmtId="49" fontId="38" fillId="0" borderId="2" xfId="0" applyNumberFormat="1" applyFont="1" applyFill="1" applyBorder="1" applyAlignment="1">
      <alignment vertical="center" wrapText="1"/>
    </xf>
    <xf numFmtId="49" fontId="38" fillId="0" borderId="2" xfId="0" applyNumberFormat="1" applyFont="1" applyFill="1" applyBorder="1" applyAlignment="1">
      <alignment horizontal="center" vertical="center" wrapText="1"/>
    </xf>
    <xf numFmtId="1" fontId="38" fillId="0" borderId="18" xfId="0" applyNumberFormat="1" applyFont="1" applyFill="1" applyBorder="1"/>
    <xf numFmtId="1" fontId="39" fillId="0" borderId="0" xfId="0" applyNumberFormat="1" applyFont="1" applyFill="1" applyBorder="1"/>
    <xf numFmtId="1" fontId="39" fillId="0" borderId="0" xfId="0" applyNumberFormat="1" applyFont="1" applyFill="1" applyBorder="1" applyAlignment="1">
      <alignment horizontal="left"/>
    </xf>
    <xf numFmtId="1" fontId="31" fillId="0" borderId="18" xfId="0" applyNumberFormat="1" applyFont="1" applyFill="1" applyBorder="1" applyAlignment="1">
      <alignment horizontal="center" vertical="center"/>
    </xf>
    <xf numFmtId="1" fontId="31" fillId="0" borderId="0" xfId="0" applyNumberFormat="1" applyFont="1" applyFill="1" applyBorder="1" applyAlignment="1">
      <alignment horizontal="center" vertical="center"/>
    </xf>
    <xf numFmtId="1" fontId="4" fillId="0" borderId="20" xfId="0" applyNumberFormat="1" applyFont="1" applyFill="1" applyBorder="1" applyAlignment="1">
      <alignment horizontal="center" textRotation="90"/>
    </xf>
    <xf numFmtId="0" fontId="4" fillId="0" borderId="19" xfId="0" applyFont="1" applyFill="1" applyBorder="1" applyAlignment="1">
      <alignment horizontal="center" textRotation="90"/>
    </xf>
    <xf numFmtId="0" fontId="4" fillId="0" borderId="20" xfId="0" applyFont="1" applyFill="1" applyBorder="1" applyAlignment="1">
      <alignment horizontal="center" textRotation="90"/>
    </xf>
    <xf numFmtId="0" fontId="4" fillId="0" borderId="21" xfId="0" applyFont="1" applyFill="1" applyBorder="1" applyAlignment="1">
      <alignment horizontal="center" textRotation="9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textRotation="90"/>
    </xf>
    <xf numFmtId="0" fontId="4" fillId="0" borderId="3" xfId="0" applyFont="1" applyFill="1" applyBorder="1" applyAlignment="1">
      <alignment horizontal="center" textRotation="90"/>
    </xf>
    <xf numFmtId="0" fontId="4" fillId="0" borderId="15" xfId="0" applyFont="1" applyFill="1" applyBorder="1" applyAlignment="1">
      <alignment horizontal="center" textRotation="90"/>
    </xf>
    <xf numFmtId="0" fontId="4" fillId="0" borderId="1" xfId="0" applyFont="1" applyFill="1" applyBorder="1" applyAlignment="1">
      <alignment horizontal="center" vertical="center" textRotation="90" wrapText="1"/>
    </xf>
    <xf numFmtId="0" fontId="4" fillId="0" borderId="3"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32" fillId="0" borderId="0" xfId="0" applyFont="1" applyFill="1" applyAlignment="1">
      <alignment horizontal="left"/>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cellXfs>
  <cellStyles count="89">
    <cellStyle name="20% - Accent1 2" xfId="2"/>
    <cellStyle name="20% - Accent1 2 2" xfId="3"/>
    <cellStyle name="20% - Accent1 3" xfId="4"/>
    <cellStyle name="20% - Accent2 2" xfId="5"/>
    <cellStyle name="20% - Accent2 2 2" xfId="6"/>
    <cellStyle name="20% - Accent2 3" xfId="7"/>
    <cellStyle name="20% - Accent3 2" xfId="8"/>
    <cellStyle name="20% - Accent3 2 2" xfId="9"/>
    <cellStyle name="20% - Accent3 3" xfId="10"/>
    <cellStyle name="20% - Accent4 2" xfId="11"/>
    <cellStyle name="20% - Accent4 2 2" xfId="12"/>
    <cellStyle name="20% - Accent4 3" xfId="13"/>
    <cellStyle name="20% - Accent5 2" xfId="14"/>
    <cellStyle name="20% - Accent5 2 2" xfId="15"/>
    <cellStyle name="20% - Accent5 3" xfId="16"/>
    <cellStyle name="20% - Accent6 2" xfId="17"/>
    <cellStyle name="20% - Accent6 2 2" xfId="18"/>
    <cellStyle name="20% - Accent6 3" xfId="19"/>
    <cellStyle name="40% - Accent1 2" xfId="20"/>
    <cellStyle name="40% - Accent1 2 2" xfId="21"/>
    <cellStyle name="40% - Accent1 3" xfId="22"/>
    <cellStyle name="40% - Accent2 2" xfId="23"/>
    <cellStyle name="40% - Accent2 2 2" xfId="24"/>
    <cellStyle name="40% - Accent2 3" xfId="25"/>
    <cellStyle name="40% - Accent3 2" xfId="26"/>
    <cellStyle name="40% - Accent3 2 2" xfId="27"/>
    <cellStyle name="40% - Accent3 3" xfId="28"/>
    <cellStyle name="40% - Accent4 2" xfId="29"/>
    <cellStyle name="40% - Accent4 2 2" xfId="30"/>
    <cellStyle name="40% - Accent4 3" xfId="31"/>
    <cellStyle name="40% - Accent5 2" xfId="32"/>
    <cellStyle name="40% - Accent5 2 2" xfId="33"/>
    <cellStyle name="40% - Accent5 3" xfId="34"/>
    <cellStyle name="40% - Accent6 2" xfId="35"/>
    <cellStyle name="40% - Accent6 2 2" xfId="36"/>
    <cellStyle name="40% - Accent6 3" xfId="37"/>
    <cellStyle name="60% - Accent1 2" xfId="38"/>
    <cellStyle name="60% - Accent2 2" xfId="39"/>
    <cellStyle name="60% - Accent3 2" xfId="40"/>
    <cellStyle name="60% - Accent4 2" xfId="41"/>
    <cellStyle name="60% - Accent5 2" xfId="42"/>
    <cellStyle name="60% - Accent6 2" xfId="43"/>
    <cellStyle name="Accent1 2" xfId="44"/>
    <cellStyle name="Accent2 2" xfId="45"/>
    <cellStyle name="Accent3 2" xfId="46"/>
    <cellStyle name="Accent4 2" xfId="47"/>
    <cellStyle name="Accent5 2" xfId="48"/>
    <cellStyle name="Accent6 2" xfId="49"/>
    <cellStyle name="Bad 2" xfId="50"/>
    <cellStyle name="Calculation 2" xfId="51"/>
    <cellStyle name="Check Cell 2" xfId="52"/>
    <cellStyle name="Comma 2" xfId="53"/>
    <cellStyle name="Explanatory Text 2" xfId="54"/>
    <cellStyle name="Good 2" xfId="55"/>
    <cellStyle name="Heading 1 2" xfId="56"/>
    <cellStyle name="Heading 2 2" xfId="57"/>
    <cellStyle name="Heading 3 2" xfId="58"/>
    <cellStyle name="Heading 4 2" xfId="59"/>
    <cellStyle name="Input 2" xfId="60"/>
    <cellStyle name="Linked Cell 2" xfId="61"/>
    <cellStyle name="Neutral 2" xfId="62"/>
    <cellStyle name="Normal" xfId="0" builtinId="0"/>
    <cellStyle name="Normal 13" xfId="63"/>
    <cellStyle name="Normal 2" xfId="64"/>
    <cellStyle name="Normal 2 2" xfId="65"/>
    <cellStyle name="Normal 2 2 2" xfId="66"/>
    <cellStyle name="Normal 2 2 3" xfId="67"/>
    <cellStyle name="Normal 2 2 4" xfId="68"/>
    <cellStyle name="Normal 2 3" xfId="69"/>
    <cellStyle name="Normal 2 3 2" xfId="70"/>
    <cellStyle name="Normal 2 3 3" xfId="71"/>
    <cellStyle name="Normal 2 4" xfId="72"/>
    <cellStyle name="Normal 2 5" xfId="73"/>
    <cellStyle name="Normal 2 6" xfId="74"/>
    <cellStyle name="Normal 2 7" xfId="75"/>
    <cellStyle name="Normal 3" xfId="76"/>
    <cellStyle name="Normal 3 2" xfId="77"/>
    <cellStyle name="Normal 4" xfId="78"/>
    <cellStyle name="Normal 5" xfId="79"/>
    <cellStyle name="Normal 5 2" xfId="80"/>
    <cellStyle name="Normal 5 3" xfId="81"/>
    <cellStyle name="Normal 6" xfId="82"/>
    <cellStyle name="Note 2" xfId="83"/>
    <cellStyle name="Output 2" xfId="84"/>
    <cellStyle name="Percent 2" xfId="85"/>
    <cellStyle name="Percent 3" xfId="1"/>
    <cellStyle name="Title 2" xfId="86"/>
    <cellStyle name="Total 2" xfId="87"/>
    <cellStyle name="Warning Text 2" xfId="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indexed="10"/>
  </sheetPr>
  <dimension ref="A1:IL30"/>
  <sheetViews>
    <sheetView topLeftCell="A13" workbookViewId="0">
      <selection activeCell="J26" sqref="J26"/>
    </sheetView>
  </sheetViews>
  <sheetFormatPr defaultColWidth="9.140625" defaultRowHeight="12.75"/>
  <cols>
    <col min="1" max="1" width="3.5703125" style="3" customWidth="1"/>
    <col min="2" max="2" width="41.5703125" style="3" customWidth="1"/>
    <col min="3" max="3" width="7.42578125" style="3" customWidth="1"/>
    <col min="4" max="4" width="5.85546875" style="3" customWidth="1"/>
    <col min="5" max="5" width="9.140625" style="3"/>
    <col min="6" max="10" width="9.140625" style="13"/>
    <col min="11" max="212" width="9.140625" style="3"/>
    <col min="213" max="223" width="9.140625" style="2"/>
    <col min="224" max="224" width="4.42578125" style="2" customWidth="1"/>
    <col min="225" max="225" width="32.28515625" style="2" customWidth="1"/>
    <col min="226" max="226" width="7.7109375" style="2" customWidth="1"/>
    <col min="227" max="232" width="8.85546875" style="2" customWidth="1"/>
    <col min="233" max="16384" width="9.140625" style="2"/>
  </cols>
  <sheetData>
    <row r="1" spans="1:246" s="35" customFormat="1" ht="15.75">
      <c r="A1" s="33"/>
      <c r="B1" s="110"/>
      <c r="C1" s="110"/>
      <c r="D1" s="33"/>
      <c r="E1" s="34"/>
      <c r="F1" s="46"/>
      <c r="G1" s="46"/>
      <c r="H1" s="46"/>
      <c r="I1" s="46"/>
      <c r="J1" s="46"/>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row>
    <row r="2" spans="1:246" s="35" customFormat="1" ht="15.75">
      <c r="A2" s="33"/>
      <c r="B2" s="110" t="s">
        <v>68</v>
      </c>
      <c r="C2" s="110"/>
      <c r="D2" s="33">
        <v>4</v>
      </c>
      <c r="E2" s="34">
        <f>ROUND(D2*1450,0)</f>
        <v>5800</v>
      </c>
      <c r="F2" s="46"/>
      <c r="G2" s="46"/>
      <c r="H2" s="46"/>
      <c r="I2" s="46"/>
      <c r="J2" s="46"/>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row>
    <row r="6" spans="1:246" ht="18.75">
      <c r="A6" s="1" t="s">
        <v>0</v>
      </c>
      <c r="B6" s="2"/>
    </row>
    <row r="7" spans="1:246">
      <c r="G7" s="40"/>
      <c r="H7" s="40"/>
      <c r="I7" s="40"/>
      <c r="J7" s="40"/>
    </row>
    <row r="8" spans="1:246" ht="21" customHeight="1">
      <c r="B8" s="5" t="s">
        <v>1</v>
      </c>
      <c r="C8" s="5"/>
      <c r="G8" s="40"/>
      <c r="H8" s="40"/>
      <c r="I8" s="40"/>
      <c r="J8" s="40"/>
    </row>
    <row r="9" spans="1:246" ht="21" customHeight="1">
      <c r="B9" s="6" t="s">
        <v>2</v>
      </c>
      <c r="C9" s="5"/>
      <c r="G9" s="40"/>
      <c r="H9" s="40"/>
      <c r="I9" s="40"/>
      <c r="J9" s="40"/>
    </row>
    <row r="10" spans="1:246">
      <c r="B10" s="7"/>
      <c r="G10" s="40"/>
      <c r="H10" s="40"/>
      <c r="I10" s="40"/>
      <c r="J10" s="40"/>
    </row>
    <row r="11" spans="1:246" ht="15.75">
      <c r="A11" s="8"/>
      <c r="B11" s="6" t="s">
        <v>3</v>
      </c>
      <c r="G11" s="40"/>
      <c r="H11" s="40"/>
      <c r="I11" s="40"/>
      <c r="J11" s="40"/>
    </row>
    <row r="12" spans="1:246" s="9" customFormat="1" ht="39" customHeight="1">
      <c r="A12" s="101" t="s">
        <v>4</v>
      </c>
      <c r="B12" s="103" t="s">
        <v>5</v>
      </c>
      <c r="C12" s="103" t="s">
        <v>6</v>
      </c>
      <c r="D12" s="104" t="s">
        <v>43</v>
      </c>
      <c r="E12" s="98" t="s">
        <v>44</v>
      </c>
      <c r="F12" s="95"/>
      <c r="G12" s="96"/>
      <c r="H12" s="47"/>
      <c r="I12" s="17"/>
      <c r="J12" s="48"/>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s="9" customFormat="1" ht="12.75" customHeight="1">
      <c r="A13" s="101"/>
      <c r="B13" s="103"/>
      <c r="C13" s="103"/>
      <c r="D13" s="105"/>
      <c r="E13" s="99"/>
      <c r="F13" s="95"/>
      <c r="G13" s="96"/>
      <c r="H13" s="16"/>
      <c r="I13" s="16"/>
      <c r="J13" s="49"/>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s="9" customFormat="1" ht="24.75" customHeight="1">
      <c r="A14" s="101"/>
      <c r="B14" s="103"/>
      <c r="C14" s="103"/>
      <c r="D14" s="106"/>
      <c r="E14" s="100"/>
      <c r="F14" s="95"/>
      <c r="G14" s="96"/>
      <c r="H14" s="16"/>
      <c r="I14" s="16"/>
      <c r="J14" s="49"/>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s="76" customFormat="1" ht="24.75" customHeight="1">
      <c r="A15" s="89" t="s">
        <v>7</v>
      </c>
      <c r="B15" s="90" t="s">
        <v>8</v>
      </c>
      <c r="C15" s="91"/>
      <c r="D15" s="71">
        <v>4</v>
      </c>
      <c r="E15" s="72">
        <f>D15*1450</f>
        <v>5800</v>
      </c>
      <c r="F15" s="92"/>
      <c r="G15" s="74"/>
      <c r="H15" s="93"/>
      <c r="I15" s="93"/>
      <c r="J15" s="94"/>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c r="EY15" s="75"/>
      <c r="EZ15" s="75"/>
      <c r="FA15" s="75"/>
      <c r="FB15" s="75"/>
      <c r="FC15" s="75"/>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row>
    <row r="16" spans="1:246">
      <c r="A16" s="19"/>
      <c r="B16" s="20"/>
      <c r="C16" s="19"/>
      <c r="E16" s="3" t="s">
        <v>50</v>
      </c>
      <c r="F16" s="50"/>
      <c r="G16" s="40"/>
      <c r="H16" s="40"/>
      <c r="I16" s="40"/>
      <c r="J16" s="40"/>
    </row>
    <row r="17" spans="1:246">
      <c r="A17" s="19"/>
      <c r="B17" s="20"/>
      <c r="C17" s="19"/>
      <c r="G17" s="40"/>
      <c r="H17" s="40"/>
      <c r="I17" s="40"/>
      <c r="J17" s="40"/>
    </row>
    <row r="18" spans="1:246" ht="15.75">
      <c r="B18" s="6" t="s">
        <v>29</v>
      </c>
      <c r="G18" s="40"/>
      <c r="H18" s="40"/>
      <c r="I18" s="40"/>
      <c r="J18" s="40"/>
    </row>
    <row r="19" spans="1:246" ht="37.5" customHeight="1">
      <c r="A19" s="101" t="s">
        <v>4</v>
      </c>
      <c r="B19" s="102" t="s">
        <v>30</v>
      </c>
      <c r="C19" s="103" t="s">
        <v>6</v>
      </c>
      <c r="D19" s="104" t="s">
        <v>43</v>
      </c>
      <c r="E19" s="107" t="s">
        <v>44</v>
      </c>
      <c r="F19" s="97" t="s">
        <v>45</v>
      </c>
      <c r="G19" s="97" t="s">
        <v>46</v>
      </c>
      <c r="H19" s="97" t="s">
        <v>47</v>
      </c>
      <c r="I19" s="97" t="s">
        <v>48</v>
      </c>
      <c r="J19" s="97" t="s">
        <v>49</v>
      </c>
    </row>
    <row r="20" spans="1:246" ht="12.75" customHeight="1">
      <c r="A20" s="101"/>
      <c r="B20" s="101"/>
      <c r="C20" s="103"/>
      <c r="D20" s="105"/>
      <c r="E20" s="108"/>
      <c r="F20" s="97"/>
      <c r="G20" s="97"/>
      <c r="H20" s="97"/>
      <c r="I20" s="97"/>
      <c r="J20" s="97"/>
    </row>
    <row r="21" spans="1:246">
      <c r="A21" s="24"/>
      <c r="B21" s="25"/>
      <c r="C21" s="103"/>
      <c r="D21" s="106"/>
      <c r="E21" s="109"/>
      <c r="F21" s="97"/>
      <c r="G21" s="97"/>
      <c r="H21" s="97"/>
      <c r="I21" s="97"/>
      <c r="J21" s="97"/>
    </row>
    <row r="22" spans="1:246" s="88" customFormat="1" ht="25.5">
      <c r="A22" s="68" t="s">
        <v>9</v>
      </c>
      <c r="B22" s="87" t="s">
        <v>34</v>
      </c>
      <c r="C22" s="70" t="s">
        <v>11</v>
      </c>
      <c r="D22" s="71">
        <v>2.5</v>
      </c>
      <c r="E22" s="72">
        <f t="shared" ref="E22:E25" si="0">D22*1450</f>
        <v>3625</v>
      </c>
      <c r="F22" s="73">
        <f>E22*1.075</f>
        <v>3896.875</v>
      </c>
      <c r="G22" s="74">
        <f>F22*1.05</f>
        <v>4091.71875</v>
      </c>
      <c r="H22" s="74">
        <f>G22*1.05</f>
        <v>4296.3046875</v>
      </c>
      <c r="I22" s="74">
        <f>H22*1.025</f>
        <v>4403.7123046874995</v>
      </c>
      <c r="J22" s="74">
        <f>I22*1.025</f>
        <v>4513.8051123046862</v>
      </c>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row>
    <row r="23" spans="1:246">
      <c r="A23" s="14"/>
      <c r="B23" s="26" t="s">
        <v>32</v>
      </c>
      <c r="C23" s="27" t="s">
        <v>11</v>
      </c>
      <c r="D23" s="31">
        <v>2.2999999999999998</v>
      </c>
      <c r="E23" s="44">
        <f t="shared" si="0"/>
        <v>3334.9999999999995</v>
      </c>
      <c r="F23" s="55">
        <f t="shared" ref="F23:F29" si="1">E23*1.075</f>
        <v>3585.1249999999995</v>
      </c>
      <c r="G23" s="40">
        <f t="shared" ref="G23:H23" si="2">F23*1.05</f>
        <v>3764.3812499999995</v>
      </c>
      <c r="H23" s="40">
        <f t="shared" si="2"/>
        <v>3952.6003124999997</v>
      </c>
      <c r="I23" s="40">
        <f t="shared" ref="I23:J23" si="3">H23*1.025</f>
        <v>4051.4153203124993</v>
      </c>
      <c r="J23" s="40">
        <f t="shared" si="3"/>
        <v>4152.7007033203117</v>
      </c>
    </row>
    <row r="24" spans="1:246" s="76" customFormat="1">
      <c r="A24" s="68"/>
      <c r="B24" s="69" t="s">
        <v>33</v>
      </c>
      <c r="C24" s="70" t="s">
        <v>11</v>
      </c>
      <c r="D24" s="71">
        <v>2</v>
      </c>
      <c r="E24" s="72">
        <f t="shared" si="0"/>
        <v>2900</v>
      </c>
      <c r="F24" s="73">
        <f t="shared" si="1"/>
        <v>3117.5</v>
      </c>
      <c r="G24" s="74">
        <f t="shared" ref="G24:H24" si="4">F24*1.05</f>
        <v>3273.375</v>
      </c>
      <c r="H24" s="74">
        <f t="shared" si="4"/>
        <v>3437.0437500000003</v>
      </c>
      <c r="I24" s="74">
        <f t="shared" ref="I24:J24" si="5">H24*1.025</f>
        <v>3522.9698437500001</v>
      </c>
      <c r="J24" s="74">
        <f t="shared" si="5"/>
        <v>3611.0440898437496</v>
      </c>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row>
    <row r="25" spans="1:246" s="76" customFormat="1">
      <c r="A25" s="68"/>
      <c r="B25" s="69" t="s">
        <v>35</v>
      </c>
      <c r="C25" s="70" t="s">
        <v>11</v>
      </c>
      <c r="D25" s="71">
        <v>1.8</v>
      </c>
      <c r="E25" s="72">
        <f t="shared" si="0"/>
        <v>2610</v>
      </c>
      <c r="F25" s="73">
        <f t="shared" si="1"/>
        <v>2805.75</v>
      </c>
      <c r="G25" s="74">
        <f t="shared" ref="G25:H25" si="6">F25*1.05</f>
        <v>2946.0374999999999</v>
      </c>
      <c r="H25" s="74">
        <f t="shared" si="6"/>
        <v>3093.339375</v>
      </c>
      <c r="I25" s="74">
        <f t="shared" ref="I25:J25" si="7">H25*1.025</f>
        <v>3170.6728593749999</v>
      </c>
      <c r="J25" s="74">
        <f t="shared" si="7"/>
        <v>3249.9396808593747</v>
      </c>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row>
    <row r="26" spans="1:246" s="76" customFormat="1">
      <c r="A26" s="68" t="s">
        <v>14</v>
      </c>
      <c r="B26" s="87" t="s">
        <v>38</v>
      </c>
      <c r="C26" s="70" t="s">
        <v>39</v>
      </c>
      <c r="D26" s="71">
        <v>1.7</v>
      </c>
      <c r="E26" s="72">
        <f t="shared" ref="E26:E29" si="8">D26*1450</f>
        <v>2465</v>
      </c>
      <c r="F26" s="73">
        <f t="shared" si="1"/>
        <v>2649.875</v>
      </c>
      <c r="G26" s="74">
        <f t="shared" ref="G26:H26" si="9">F26*1.05</f>
        <v>2782.3687500000001</v>
      </c>
      <c r="H26" s="74">
        <f t="shared" si="9"/>
        <v>2921.4871875000003</v>
      </c>
      <c r="I26" s="74">
        <f t="shared" ref="I26:J26" si="10">H26*1.025</f>
        <v>2994.5243671875</v>
      </c>
      <c r="J26" s="74">
        <f t="shared" si="10"/>
        <v>3069.3874763671874</v>
      </c>
      <c r="K26" s="75" t="s">
        <v>67</v>
      </c>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row>
    <row r="27" spans="1:246">
      <c r="A27" s="14"/>
      <c r="B27" s="26" t="s">
        <v>32</v>
      </c>
      <c r="C27" s="27" t="s">
        <v>39</v>
      </c>
      <c r="D27" s="31">
        <v>1.69</v>
      </c>
      <c r="E27" s="44">
        <f t="shared" si="8"/>
        <v>2450.5</v>
      </c>
      <c r="F27" s="55">
        <f t="shared" si="1"/>
        <v>2634.2874999999999</v>
      </c>
      <c r="G27" s="40">
        <f t="shared" ref="G27:H27" si="11">F27*1.05</f>
        <v>2766.0018749999999</v>
      </c>
      <c r="H27" s="40">
        <f t="shared" si="11"/>
        <v>2904.30196875</v>
      </c>
      <c r="I27" s="40">
        <f t="shared" ref="I27:J27" si="12">H27*1.025</f>
        <v>2976.9095179687497</v>
      </c>
      <c r="J27" s="40">
        <f t="shared" si="12"/>
        <v>3051.3322559179683</v>
      </c>
    </row>
    <row r="28" spans="1:246" s="76" customFormat="1">
      <c r="A28" s="68"/>
      <c r="B28" s="69" t="s">
        <v>33</v>
      </c>
      <c r="C28" s="70" t="s">
        <v>39</v>
      </c>
      <c r="D28" s="71">
        <v>1.68</v>
      </c>
      <c r="E28" s="72">
        <f t="shared" si="8"/>
        <v>2436</v>
      </c>
      <c r="F28" s="73">
        <f t="shared" si="1"/>
        <v>2618.6999999999998</v>
      </c>
      <c r="G28" s="74">
        <f t="shared" ref="G28:H28" si="13">F28*1.05</f>
        <v>2749.6349999999998</v>
      </c>
      <c r="H28" s="74">
        <f t="shared" si="13"/>
        <v>2887.1167499999997</v>
      </c>
      <c r="I28" s="74">
        <f t="shared" ref="I28:J28" si="14">H28*1.025</f>
        <v>2959.2946687499993</v>
      </c>
      <c r="J28" s="74">
        <f t="shared" si="14"/>
        <v>3033.2770354687491</v>
      </c>
      <c r="K28" s="75" t="s">
        <v>65</v>
      </c>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row>
    <row r="29" spans="1:246">
      <c r="A29" s="14"/>
      <c r="B29" s="26" t="s">
        <v>35</v>
      </c>
      <c r="C29" s="27" t="s">
        <v>39</v>
      </c>
      <c r="D29" s="31">
        <v>1.4</v>
      </c>
      <c r="E29" s="44">
        <f t="shared" si="8"/>
        <v>2029.9999999999998</v>
      </c>
      <c r="F29" s="55">
        <f t="shared" si="1"/>
        <v>2182.2499999999995</v>
      </c>
      <c r="G29" s="40">
        <f t="shared" ref="G29:H29" si="15">F29*1.05</f>
        <v>2291.3624999999997</v>
      </c>
      <c r="H29" s="40">
        <f t="shared" si="15"/>
        <v>2405.930625</v>
      </c>
      <c r="I29" s="40">
        <f t="shared" ref="I29:J29" si="16">H29*1.025</f>
        <v>2466.0788906249995</v>
      </c>
      <c r="J29" s="40">
        <f t="shared" si="16"/>
        <v>2527.7308628906244</v>
      </c>
    </row>
    <row r="30" spans="1:246" ht="15" customHeight="1">
      <c r="A30" s="30"/>
      <c r="B30" s="30"/>
      <c r="C30" s="30"/>
    </row>
  </sheetData>
  <sheetProtection selectLockedCells="1" selectUnlockedCells="1"/>
  <mergeCells count="20">
    <mergeCell ref="B1:C1"/>
    <mergeCell ref="B2:C2"/>
    <mergeCell ref="A12:A14"/>
    <mergeCell ref="B12:B14"/>
    <mergeCell ref="C12:C14"/>
    <mergeCell ref="H19:H21"/>
    <mergeCell ref="I19:I21"/>
    <mergeCell ref="J19:J21"/>
    <mergeCell ref="E12:E14"/>
    <mergeCell ref="A19:A20"/>
    <mergeCell ref="B19:B20"/>
    <mergeCell ref="C19:C21"/>
    <mergeCell ref="D19:D21"/>
    <mergeCell ref="E19:E21"/>
    <mergeCell ref="D12:D14"/>
    <mergeCell ref="F12:G12"/>
    <mergeCell ref="F13:F14"/>
    <mergeCell ref="G13:G14"/>
    <mergeCell ref="F19:F21"/>
    <mergeCell ref="G19:G21"/>
  </mergeCells>
  <pageMargins left="0.47222222222222221" right="0.19652777777777777" top="0.47291666666666665" bottom="0.39305555555555555" header="0.31527777777777777" footer="0.19652777777777777"/>
  <pageSetup paperSize="9" scale="85" firstPageNumber="140" orientation="portrait" useFirstPageNumber="1" horizontalDpi="300" verticalDpi="300" r:id="rId1"/>
  <headerFooter alignWithMargins="0">
    <oddHeader>&amp;CDRAFT</oddHeader>
    <oddFooter>&amp;C&amp;P</oddFooter>
  </headerFooter>
</worksheet>
</file>

<file path=xl/worksheets/sheet2.xml><?xml version="1.0" encoding="utf-8"?>
<worksheet xmlns="http://schemas.openxmlformats.org/spreadsheetml/2006/main" xmlns:r="http://schemas.openxmlformats.org/officeDocument/2006/relationships">
  <sheetPr>
    <tabColor indexed="10"/>
  </sheetPr>
  <dimension ref="A3:IO29"/>
  <sheetViews>
    <sheetView tabSelected="1" topLeftCell="A15" workbookViewId="0">
      <selection activeCell="D25" sqref="D25"/>
    </sheetView>
  </sheetViews>
  <sheetFormatPr defaultColWidth="9.140625" defaultRowHeight="12.75"/>
  <cols>
    <col min="1" max="1" width="3.5703125" style="3" customWidth="1"/>
    <col min="2" max="2" width="41.5703125" style="3" customWidth="1"/>
    <col min="3" max="3" width="7.42578125" style="3" customWidth="1"/>
    <col min="4" max="4" width="5.85546875" style="3" customWidth="1"/>
    <col min="5" max="5" width="7.28515625" style="3" customWidth="1"/>
    <col min="6" max="6" width="6.85546875" style="3" customWidth="1"/>
    <col min="7" max="8" width="9.140625" style="3"/>
    <col min="9" max="9" width="7.42578125" style="3" customWidth="1"/>
    <col min="10" max="10" width="6.85546875" style="3" customWidth="1"/>
    <col min="11" max="215" width="9.140625" style="3"/>
    <col min="216" max="226" width="9.140625" style="2"/>
    <col min="227" max="227" width="4.42578125" style="2" customWidth="1"/>
    <col min="228" max="228" width="32.28515625" style="2" customWidth="1"/>
    <col min="229" max="229" width="7.7109375" style="2" customWidth="1"/>
    <col min="230" max="235" width="8.85546875" style="2" customWidth="1"/>
    <col min="236" max="16384" width="9.140625" style="2"/>
  </cols>
  <sheetData>
    <row r="3" spans="1:249" ht="18.75">
      <c r="A3" s="1" t="s">
        <v>0</v>
      </c>
      <c r="B3" s="2"/>
    </row>
    <row r="4" spans="1:249">
      <c r="G4" s="4"/>
      <c r="H4" s="4"/>
      <c r="I4" s="4"/>
      <c r="J4" s="4"/>
    </row>
    <row r="5" spans="1:249" ht="21" customHeight="1">
      <c r="B5" s="5" t="s">
        <v>1</v>
      </c>
      <c r="C5" s="5"/>
      <c r="G5" s="4"/>
      <c r="H5" s="4"/>
      <c r="I5" s="4"/>
      <c r="J5" s="4"/>
    </row>
    <row r="6" spans="1:249" ht="21" customHeight="1">
      <c r="B6" s="6" t="s">
        <v>2</v>
      </c>
      <c r="C6" s="5"/>
      <c r="G6" s="4"/>
      <c r="H6" s="4"/>
      <c r="I6" s="4"/>
      <c r="J6" s="4"/>
    </row>
    <row r="7" spans="1:249">
      <c r="B7" s="7"/>
      <c r="G7" s="4"/>
      <c r="H7" s="4"/>
      <c r="I7" s="4"/>
      <c r="J7" s="4"/>
    </row>
    <row r="8" spans="1:249">
      <c r="A8" s="19"/>
      <c r="B8" s="20"/>
      <c r="C8" s="19"/>
      <c r="G8" s="4"/>
      <c r="H8" s="4"/>
      <c r="I8" s="4"/>
      <c r="J8" s="4"/>
    </row>
    <row r="9" spans="1:249" ht="15.75">
      <c r="B9" s="6" t="s">
        <v>29</v>
      </c>
      <c r="E9" s="3">
        <v>1450</v>
      </c>
      <c r="G9" s="4"/>
      <c r="H9" s="4"/>
      <c r="I9" s="4"/>
      <c r="J9" s="4"/>
    </row>
    <row r="10" spans="1:249" ht="37.5" customHeight="1">
      <c r="A10" s="101" t="s">
        <v>4</v>
      </c>
      <c r="B10" s="102" t="s">
        <v>30</v>
      </c>
      <c r="C10" s="103" t="s">
        <v>6</v>
      </c>
      <c r="D10" s="104" t="s">
        <v>43</v>
      </c>
      <c r="E10" s="107" t="s">
        <v>44</v>
      </c>
      <c r="F10" s="104" t="s">
        <v>45</v>
      </c>
      <c r="G10" s="104" t="s">
        <v>46</v>
      </c>
      <c r="H10" s="104" t="s">
        <v>47</v>
      </c>
      <c r="I10" s="104" t="s">
        <v>48</v>
      </c>
      <c r="J10" s="104" t="s">
        <v>49</v>
      </c>
    </row>
    <row r="11" spans="1:249" ht="12.75" customHeight="1">
      <c r="A11" s="101"/>
      <c r="B11" s="101"/>
      <c r="C11" s="103"/>
      <c r="D11" s="105"/>
      <c r="E11" s="108"/>
      <c r="F11" s="105"/>
      <c r="G11" s="105"/>
      <c r="H11" s="105"/>
      <c r="I11" s="105"/>
      <c r="J11" s="105"/>
    </row>
    <row r="12" spans="1:249">
      <c r="A12" s="24"/>
      <c r="B12" s="25"/>
      <c r="C12" s="103"/>
      <c r="D12" s="106"/>
      <c r="E12" s="109"/>
      <c r="F12" s="106"/>
      <c r="G12" s="106"/>
      <c r="H12" s="106"/>
      <c r="I12" s="106"/>
      <c r="J12" s="106"/>
    </row>
    <row r="13" spans="1:249" s="66" customFormat="1" ht="38.25">
      <c r="A13" s="61" t="s">
        <v>9</v>
      </c>
      <c r="B13" s="62" t="s">
        <v>53</v>
      </c>
      <c r="C13" s="63" t="s">
        <v>11</v>
      </c>
      <c r="D13" s="64">
        <v>2.8</v>
      </c>
      <c r="E13" s="65">
        <f>ROUND(D13*$E$9,0)</f>
        <v>4060</v>
      </c>
      <c r="F13" s="64">
        <f t="shared" ref="F13:F25" si="0">ROUND(E13*1.075,0)</f>
        <v>4365</v>
      </c>
      <c r="G13" s="64">
        <f t="shared" ref="G13:H20" si="1">ROUND(F13*1.05,0)</f>
        <v>4583</v>
      </c>
      <c r="H13" s="64">
        <f t="shared" si="1"/>
        <v>4812</v>
      </c>
      <c r="I13" s="64">
        <f t="shared" ref="I13:J20" si="2">ROUND(H13*1.025,0)</f>
        <v>4932</v>
      </c>
      <c r="J13" s="64">
        <f t="shared" si="2"/>
        <v>5055</v>
      </c>
      <c r="K13" s="66" t="s">
        <v>66</v>
      </c>
      <c r="HH13" s="67"/>
      <c r="HI13" s="67"/>
      <c r="HJ13" s="67"/>
      <c r="HK13" s="67"/>
      <c r="HL13" s="67"/>
      <c r="HM13" s="67"/>
      <c r="HN13" s="67"/>
      <c r="HO13" s="67"/>
      <c r="HP13" s="67"/>
      <c r="HQ13" s="67"/>
      <c r="HR13" s="67"/>
      <c r="HS13" s="67"/>
      <c r="HT13" s="67"/>
      <c r="HU13" s="67"/>
      <c r="HV13" s="67"/>
      <c r="HW13" s="67"/>
      <c r="HX13" s="67"/>
      <c r="HY13" s="67"/>
      <c r="HZ13" s="67"/>
      <c r="IA13" s="67"/>
      <c r="IB13" s="67"/>
      <c r="IC13" s="67"/>
      <c r="ID13" s="67"/>
      <c r="IE13" s="67"/>
      <c r="IF13" s="67"/>
      <c r="IG13" s="67"/>
      <c r="IH13" s="67"/>
      <c r="II13" s="67"/>
      <c r="IJ13" s="67"/>
      <c r="IK13" s="67"/>
      <c r="IL13" s="67"/>
      <c r="IM13" s="67"/>
      <c r="IN13" s="67"/>
      <c r="IO13" s="67"/>
    </row>
    <row r="14" spans="1:249">
      <c r="A14" s="14"/>
      <c r="B14" s="26" t="s">
        <v>51</v>
      </c>
      <c r="C14" s="27" t="s">
        <v>11</v>
      </c>
      <c r="D14" s="31">
        <v>2</v>
      </c>
      <c r="E14" s="32">
        <f t="shared" ref="E14:E25" si="3">ROUND(D14*$E$9,0)</f>
        <v>2900</v>
      </c>
      <c r="F14" s="31">
        <f t="shared" si="0"/>
        <v>3118</v>
      </c>
      <c r="G14" s="31">
        <f t="shared" si="1"/>
        <v>3274</v>
      </c>
      <c r="H14" s="31">
        <f t="shared" si="1"/>
        <v>3438</v>
      </c>
      <c r="I14" s="31">
        <f t="shared" si="2"/>
        <v>3524</v>
      </c>
      <c r="J14" s="31">
        <f t="shared" si="2"/>
        <v>3612</v>
      </c>
    </row>
    <row r="15" spans="1:249">
      <c r="A15" s="14"/>
      <c r="B15" s="26" t="s">
        <v>52</v>
      </c>
      <c r="C15" s="27" t="s">
        <v>11</v>
      </c>
      <c r="D15" s="31">
        <v>1.8</v>
      </c>
      <c r="E15" s="32">
        <f t="shared" si="3"/>
        <v>2610</v>
      </c>
      <c r="F15" s="31">
        <f t="shared" si="0"/>
        <v>2806</v>
      </c>
      <c r="G15" s="31">
        <f t="shared" si="1"/>
        <v>2946</v>
      </c>
      <c r="H15" s="31">
        <f t="shared" si="1"/>
        <v>3093</v>
      </c>
      <c r="I15" s="31">
        <f t="shared" si="2"/>
        <v>3170</v>
      </c>
      <c r="J15" s="31">
        <f t="shared" si="2"/>
        <v>3249</v>
      </c>
    </row>
    <row r="16" spans="1:249" s="60" customFormat="1">
      <c r="A16" s="57"/>
      <c r="B16" s="77" t="s">
        <v>54</v>
      </c>
      <c r="C16" s="78" t="s">
        <v>11</v>
      </c>
      <c r="D16" s="58">
        <v>1.7</v>
      </c>
      <c r="E16" s="79">
        <f t="shared" si="3"/>
        <v>2465</v>
      </c>
      <c r="F16" s="58">
        <f t="shared" si="0"/>
        <v>2650</v>
      </c>
      <c r="G16" s="58">
        <f t="shared" si="1"/>
        <v>2783</v>
      </c>
      <c r="H16" s="58">
        <f t="shared" si="1"/>
        <v>2922</v>
      </c>
      <c r="I16" s="58">
        <f t="shared" si="2"/>
        <v>2995</v>
      </c>
      <c r="J16" s="58">
        <f t="shared" si="2"/>
        <v>3070</v>
      </c>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row>
    <row r="17" spans="1:215" s="60" customFormat="1" ht="51">
      <c r="A17" s="57" t="s">
        <v>12</v>
      </c>
      <c r="B17" s="80" t="s">
        <v>55</v>
      </c>
      <c r="C17" s="78" t="s">
        <v>11</v>
      </c>
      <c r="D17" s="58">
        <v>2.8</v>
      </c>
      <c r="E17" s="79">
        <f t="shared" si="3"/>
        <v>4060</v>
      </c>
      <c r="F17" s="81">
        <f t="shared" si="0"/>
        <v>4365</v>
      </c>
      <c r="G17" s="81">
        <f t="shared" si="1"/>
        <v>4583</v>
      </c>
      <c r="H17" s="81">
        <f t="shared" si="1"/>
        <v>4812</v>
      </c>
      <c r="I17" s="81">
        <f t="shared" si="2"/>
        <v>4932</v>
      </c>
      <c r="J17" s="81">
        <f t="shared" si="2"/>
        <v>5055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row>
    <row r="18" spans="1:215">
      <c r="A18" s="14"/>
      <c r="B18" s="26" t="s">
        <v>51</v>
      </c>
      <c r="C18" s="27" t="s">
        <v>11</v>
      </c>
      <c r="D18" s="31">
        <v>2</v>
      </c>
      <c r="E18" s="32">
        <f t="shared" si="3"/>
        <v>2900</v>
      </c>
      <c r="F18" s="31">
        <f t="shared" si="0"/>
        <v>3118</v>
      </c>
      <c r="G18" s="31">
        <f t="shared" si="1"/>
        <v>3274</v>
      </c>
      <c r="H18" s="31">
        <f t="shared" si="1"/>
        <v>3438</v>
      </c>
      <c r="I18" s="31">
        <f t="shared" si="2"/>
        <v>3524</v>
      </c>
      <c r="J18" s="31">
        <f t="shared" si="2"/>
        <v>3612</v>
      </c>
    </row>
    <row r="19" spans="1:215">
      <c r="A19" s="14"/>
      <c r="B19" s="26" t="s">
        <v>52</v>
      </c>
      <c r="C19" s="27" t="s">
        <v>11</v>
      </c>
      <c r="D19" s="31">
        <v>1.8</v>
      </c>
      <c r="E19" s="32">
        <f t="shared" si="3"/>
        <v>2610</v>
      </c>
      <c r="F19" s="31">
        <f t="shared" si="0"/>
        <v>2806</v>
      </c>
      <c r="G19" s="31">
        <f t="shared" si="1"/>
        <v>2946</v>
      </c>
      <c r="H19" s="31">
        <f t="shared" si="1"/>
        <v>3093</v>
      </c>
      <c r="I19" s="31">
        <f t="shared" si="2"/>
        <v>3170</v>
      </c>
      <c r="J19" s="31">
        <f t="shared" si="2"/>
        <v>3249</v>
      </c>
    </row>
    <row r="20" spans="1:215" s="60" customFormat="1">
      <c r="A20" s="57"/>
      <c r="B20" s="77" t="s">
        <v>54</v>
      </c>
      <c r="C20" s="78" t="s">
        <v>11</v>
      </c>
      <c r="D20" s="58">
        <v>1.7</v>
      </c>
      <c r="E20" s="79">
        <f t="shared" si="3"/>
        <v>2465</v>
      </c>
      <c r="F20" s="58">
        <f t="shared" si="0"/>
        <v>2650</v>
      </c>
      <c r="G20" s="58">
        <f t="shared" si="1"/>
        <v>2783</v>
      </c>
      <c r="H20" s="58">
        <f t="shared" si="1"/>
        <v>2922</v>
      </c>
      <c r="I20" s="58">
        <f t="shared" si="2"/>
        <v>2995</v>
      </c>
      <c r="J20" s="58">
        <f t="shared" si="2"/>
        <v>3070</v>
      </c>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row>
    <row r="21" spans="1:215" s="76" customFormat="1" ht="25.5">
      <c r="A21" s="82" t="s">
        <v>22</v>
      </c>
      <c r="B21" s="83" t="s">
        <v>57</v>
      </c>
      <c r="C21" s="84" t="s">
        <v>56</v>
      </c>
      <c r="D21" s="85">
        <v>1.5</v>
      </c>
      <c r="E21" s="86">
        <f t="shared" si="3"/>
        <v>2175</v>
      </c>
      <c r="F21" s="85">
        <f t="shared" si="0"/>
        <v>2338</v>
      </c>
      <c r="G21" s="85">
        <f t="shared" ref="G21:H25" si="4">ROUND(F21*1.05,0)</f>
        <v>2455</v>
      </c>
      <c r="H21" s="85">
        <f t="shared" si="4"/>
        <v>2578</v>
      </c>
      <c r="I21" s="85">
        <f t="shared" ref="I21:J25" si="5">ROUND(H21*1.025,0)</f>
        <v>2642</v>
      </c>
      <c r="J21" s="85">
        <f t="shared" si="5"/>
        <v>2708</v>
      </c>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row>
    <row r="22" spans="1:215">
      <c r="A22" s="38" t="s">
        <v>58</v>
      </c>
      <c r="B22" s="41" t="s">
        <v>59</v>
      </c>
      <c r="C22" s="42" t="s">
        <v>56</v>
      </c>
      <c r="D22" s="39">
        <v>1.6</v>
      </c>
      <c r="E22" s="32">
        <f t="shared" si="3"/>
        <v>2320</v>
      </c>
      <c r="F22" s="39">
        <f t="shared" si="0"/>
        <v>2494</v>
      </c>
      <c r="G22" s="39">
        <f t="shared" si="4"/>
        <v>2619</v>
      </c>
      <c r="H22" s="39">
        <f t="shared" si="4"/>
        <v>2750</v>
      </c>
      <c r="I22" s="39">
        <f t="shared" si="5"/>
        <v>2819</v>
      </c>
      <c r="J22" s="39">
        <f t="shared" si="5"/>
        <v>2889</v>
      </c>
    </row>
    <row r="23" spans="1:215">
      <c r="A23" s="38"/>
      <c r="B23" s="41" t="s">
        <v>60</v>
      </c>
      <c r="C23" s="42" t="s">
        <v>56</v>
      </c>
      <c r="D23" s="39">
        <v>1.5</v>
      </c>
      <c r="E23" s="32">
        <f t="shared" si="3"/>
        <v>2175</v>
      </c>
      <c r="F23" s="39">
        <f t="shared" si="0"/>
        <v>2338</v>
      </c>
      <c r="G23" s="39">
        <f t="shared" si="4"/>
        <v>2455</v>
      </c>
      <c r="H23" s="39">
        <f t="shared" si="4"/>
        <v>2578</v>
      </c>
      <c r="I23" s="39">
        <f t="shared" si="5"/>
        <v>2642</v>
      </c>
      <c r="J23" s="39">
        <f t="shared" si="5"/>
        <v>2708</v>
      </c>
    </row>
    <row r="24" spans="1:215">
      <c r="A24" s="38" t="s">
        <v>61</v>
      </c>
      <c r="B24" s="41" t="s">
        <v>62</v>
      </c>
      <c r="C24" s="42" t="s">
        <v>56</v>
      </c>
      <c r="D24" s="39">
        <v>1.6</v>
      </c>
      <c r="E24" s="32">
        <f t="shared" si="3"/>
        <v>2320</v>
      </c>
      <c r="F24" s="39">
        <f t="shared" si="0"/>
        <v>2494</v>
      </c>
      <c r="G24" s="39">
        <f t="shared" si="4"/>
        <v>2619</v>
      </c>
      <c r="H24" s="39">
        <f t="shared" si="4"/>
        <v>2750</v>
      </c>
      <c r="I24" s="39">
        <f t="shared" si="5"/>
        <v>2819</v>
      </c>
      <c r="J24" s="39">
        <f t="shared" si="5"/>
        <v>2889</v>
      </c>
    </row>
    <row r="25" spans="1:215" s="76" customFormat="1">
      <c r="A25" s="82"/>
      <c r="B25" s="83" t="s">
        <v>63</v>
      </c>
      <c r="C25" s="84" t="s">
        <v>56</v>
      </c>
      <c r="D25" s="85">
        <v>1.5</v>
      </c>
      <c r="E25" s="86">
        <f t="shared" si="3"/>
        <v>2175</v>
      </c>
      <c r="F25" s="85">
        <f t="shared" si="0"/>
        <v>2338</v>
      </c>
      <c r="G25" s="85">
        <f t="shared" si="4"/>
        <v>2455</v>
      </c>
      <c r="H25" s="85">
        <f t="shared" si="4"/>
        <v>2578</v>
      </c>
      <c r="I25" s="85">
        <f t="shared" si="5"/>
        <v>2642</v>
      </c>
      <c r="J25" s="85">
        <f t="shared" si="5"/>
        <v>2708</v>
      </c>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row>
    <row r="26" spans="1:215">
      <c r="A26" s="21"/>
      <c r="B26" s="43"/>
      <c r="C26" s="23"/>
      <c r="D26" s="4"/>
      <c r="E26" s="4"/>
      <c r="F26" s="4"/>
      <c r="G26" s="4"/>
      <c r="H26" s="4"/>
      <c r="I26" s="4"/>
      <c r="J26" s="4"/>
    </row>
    <row r="28" spans="1:215">
      <c r="A28" s="3" t="s">
        <v>41</v>
      </c>
    </row>
    <row r="29" spans="1:215" ht="62.25" customHeight="1">
      <c r="B29" s="111" t="s">
        <v>42</v>
      </c>
      <c r="C29" s="111"/>
      <c r="D29" s="111"/>
      <c r="E29" s="111"/>
      <c r="F29" s="111"/>
      <c r="G29" s="111"/>
      <c r="H29" s="111"/>
      <c r="I29" s="111"/>
      <c r="J29" s="111"/>
    </row>
  </sheetData>
  <sheetProtection selectLockedCells="1" selectUnlockedCells="1"/>
  <mergeCells count="11">
    <mergeCell ref="A10:A11"/>
    <mergeCell ref="B10:B11"/>
    <mergeCell ref="C10:C12"/>
    <mergeCell ref="D10:D12"/>
    <mergeCell ref="E10:E12"/>
    <mergeCell ref="B29:J29"/>
    <mergeCell ref="G10:G12"/>
    <mergeCell ref="H10:H12"/>
    <mergeCell ref="I10:I12"/>
    <mergeCell ref="J10:J12"/>
    <mergeCell ref="F10:F12"/>
  </mergeCells>
  <pageMargins left="0.47222222222222221" right="0.19652777777777777" top="0.47291666666666665" bottom="0.39305555555555555" header="0.31527777777777777" footer="0.19652777777777777"/>
  <pageSetup paperSize="9" scale="85" firstPageNumber="140" orientation="portrait" useFirstPageNumber="1" horizontalDpi="300" verticalDpi="300" r:id="rId1"/>
  <headerFooter alignWithMargins="0">
    <oddHeader>&amp;CDRAFT</oddHeader>
    <oddFooter>&amp;C&amp;P</oddFooter>
  </headerFooter>
</worksheet>
</file>

<file path=xl/worksheets/sheet3.xml><?xml version="1.0" encoding="utf-8"?>
<worksheet xmlns="http://schemas.openxmlformats.org/spreadsheetml/2006/main" xmlns:r="http://schemas.openxmlformats.org/officeDocument/2006/relationships">
  <sheetPr>
    <tabColor indexed="10"/>
  </sheetPr>
  <dimension ref="A1:IL53"/>
  <sheetViews>
    <sheetView topLeftCell="A28" workbookViewId="0">
      <selection activeCell="K26" sqref="K26"/>
    </sheetView>
  </sheetViews>
  <sheetFormatPr defaultColWidth="9.140625" defaultRowHeight="12.75"/>
  <cols>
    <col min="1" max="1" width="3.5703125" style="3" customWidth="1"/>
    <col min="2" max="2" width="41.5703125" style="3" customWidth="1"/>
    <col min="3" max="3" width="7.42578125" style="3" customWidth="1"/>
    <col min="4" max="4" width="5.85546875" style="3" customWidth="1"/>
    <col min="5" max="5" width="9.140625" style="3"/>
    <col min="6" max="10" width="9.140625" style="13"/>
    <col min="11" max="212" width="9.140625" style="3"/>
    <col min="213" max="223" width="9.140625" style="2"/>
    <col min="224" max="224" width="4.42578125" style="2" customWidth="1"/>
    <col min="225" max="225" width="32.28515625" style="2" customWidth="1"/>
    <col min="226" max="226" width="7.7109375" style="2" customWidth="1"/>
    <col min="227" max="232" width="8.85546875" style="2" customWidth="1"/>
    <col min="233" max="16384" width="9.140625" style="2"/>
  </cols>
  <sheetData>
    <row r="1" spans="1:246" s="35" customFormat="1" ht="15.75">
      <c r="A1" s="33"/>
      <c r="B1" s="110"/>
      <c r="C1" s="110"/>
      <c r="D1" s="33"/>
      <c r="E1" s="34"/>
      <c r="F1" s="46"/>
      <c r="G1" s="46"/>
      <c r="H1" s="46"/>
      <c r="I1" s="46"/>
      <c r="J1" s="46"/>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row>
    <row r="2" spans="1:246" s="35" customFormat="1" ht="15.75">
      <c r="A2" s="33"/>
      <c r="B2" s="110" t="s">
        <v>64</v>
      </c>
      <c r="C2" s="110"/>
      <c r="D2" s="33">
        <v>3</v>
      </c>
      <c r="E2" s="34">
        <f>ROUND(D2*1450,0)</f>
        <v>4350</v>
      </c>
      <c r="F2" s="46"/>
      <c r="G2" s="46"/>
      <c r="H2" s="46"/>
      <c r="I2" s="46"/>
      <c r="J2" s="46"/>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row>
    <row r="6" spans="1:246" ht="18.75">
      <c r="A6" s="1" t="s">
        <v>0</v>
      </c>
      <c r="B6" s="2"/>
    </row>
    <row r="7" spans="1:246">
      <c r="G7" s="40"/>
      <c r="H7" s="40"/>
      <c r="I7" s="40"/>
      <c r="J7" s="40"/>
    </row>
    <row r="8" spans="1:246" ht="21" customHeight="1">
      <c r="B8" s="5" t="s">
        <v>1</v>
      </c>
      <c r="C8" s="5"/>
      <c r="G8" s="40"/>
      <c r="H8" s="40"/>
      <c r="I8" s="40"/>
      <c r="J8" s="40"/>
    </row>
    <row r="9" spans="1:246" ht="21" customHeight="1">
      <c r="B9" s="6" t="s">
        <v>2</v>
      </c>
      <c r="C9" s="5"/>
      <c r="G9" s="40"/>
      <c r="H9" s="40"/>
      <c r="I9" s="40"/>
      <c r="J9" s="40"/>
    </row>
    <row r="10" spans="1:246">
      <c r="B10" s="7"/>
      <c r="G10" s="40"/>
      <c r="H10" s="40"/>
      <c r="I10" s="40"/>
      <c r="J10" s="40"/>
    </row>
    <row r="11" spans="1:246" ht="15.75">
      <c r="A11" s="8"/>
      <c r="B11" s="6" t="s">
        <v>3</v>
      </c>
      <c r="G11" s="40"/>
      <c r="H11" s="40"/>
      <c r="I11" s="40"/>
      <c r="J11" s="40"/>
    </row>
    <row r="12" spans="1:246" s="9" customFormat="1" ht="39" customHeight="1">
      <c r="A12" s="101" t="s">
        <v>4</v>
      </c>
      <c r="B12" s="103" t="s">
        <v>5</v>
      </c>
      <c r="C12" s="103" t="s">
        <v>6</v>
      </c>
      <c r="D12" s="104" t="s">
        <v>43</v>
      </c>
      <c r="E12" s="98" t="s">
        <v>44</v>
      </c>
      <c r="F12" s="95"/>
      <c r="G12" s="96"/>
      <c r="H12" s="47"/>
      <c r="I12" s="17"/>
      <c r="J12" s="48"/>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s="9" customFormat="1" ht="12.75" customHeight="1">
      <c r="A13" s="101"/>
      <c r="B13" s="103"/>
      <c r="C13" s="103"/>
      <c r="D13" s="105"/>
      <c r="E13" s="99"/>
      <c r="F13" s="95"/>
      <c r="G13" s="96"/>
      <c r="H13" s="16"/>
      <c r="I13" s="16"/>
      <c r="J13" s="49"/>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s="9" customFormat="1" ht="24.75" customHeight="1">
      <c r="A14" s="101"/>
      <c r="B14" s="103"/>
      <c r="C14" s="103"/>
      <c r="D14" s="106"/>
      <c r="E14" s="100"/>
      <c r="F14" s="95"/>
      <c r="G14" s="96"/>
      <c r="H14" s="16"/>
      <c r="I14" s="16"/>
      <c r="J14" s="49"/>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ht="24.75" customHeight="1">
      <c r="A15" s="10" t="s">
        <v>7</v>
      </c>
      <c r="B15" s="11" t="s">
        <v>8</v>
      </c>
      <c r="C15" s="12"/>
      <c r="D15" s="31">
        <v>3</v>
      </c>
      <c r="E15" s="44">
        <f>D15*1450</f>
        <v>4350</v>
      </c>
      <c r="F15" s="50"/>
      <c r="G15" s="40"/>
      <c r="H15" s="16"/>
      <c r="I15" s="16"/>
      <c r="J15" s="49"/>
    </row>
    <row r="16" spans="1:246" ht="15.75">
      <c r="A16" s="14" t="s">
        <v>9</v>
      </c>
      <c r="B16" s="15" t="s">
        <v>10</v>
      </c>
      <c r="C16" s="12" t="s">
        <v>11</v>
      </c>
      <c r="D16" s="31"/>
      <c r="E16" s="44"/>
      <c r="F16" s="51"/>
      <c r="G16" s="52"/>
      <c r="H16" s="16"/>
      <c r="I16" s="53"/>
      <c r="J16" s="37"/>
    </row>
    <row r="17" spans="1:246" ht="15.75">
      <c r="A17" s="14" t="s">
        <v>12</v>
      </c>
      <c r="B17" s="11" t="s">
        <v>13</v>
      </c>
      <c r="C17" s="12" t="s">
        <v>11</v>
      </c>
      <c r="D17" s="31">
        <v>0</v>
      </c>
      <c r="E17" s="44">
        <f t="shared" ref="E17:E22" si="0">D17*1450</f>
        <v>0</v>
      </c>
      <c r="F17" s="50"/>
      <c r="G17" s="40"/>
      <c r="H17" s="16"/>
      <c r="I17" s="53"/>
      <c r="J17" s="37"/>
    </row>
    <row r="18" spans="1:246" ht="27.75" customHeight="1">
      <c r="A18" s="14" t="s">
        <v>14</v>
      </c>
      <c r="B18" s="15" t="s">
        <v>15</v>
      </c>
      <c r="C18" s="12" t="s">
        <v>11</v>
      </c>
      <c r="D18" s="31"/>
      <c r="E18" s="44"/>
      <c r="F18" s="51"/>
      <c r="G18" s="52"/>
      <c r="H18" s="16"/>
      <c r="I18" s="53"/>
      <c r="J18" s="17"/>
    </row>
    <row r="19" spans="1:246" ht="25.5">
      <c r="A19" s="14" t="s">
        <v>16</v>
      </c>
      <c r="B19" s="15" t="s">
        <v>17</v>
      </c>
      <c r="C19" s="12" t="s">
        <v>11</v>
      </c>
      <c r="D19" s="31">
        <v>0</v>
      </c>
      <c r="E19" s="44">
        <f t="shared" si="0"/>
        <v>0</v>
      </c>
      <c r="F19" s="50"/>
      <c r="G19" s="40"/>
      <c r="H19" s="16"/>
      <c r="I19" s="53"/>
      <c r="J19" s="17"/>
    </row>
    <row r="20" spans="1:246" ht="51">
      <c r="A20" s="14" t="s">
        <v>18</v>
      </c>
      <c r="B20" s="15" t="s">
        <v>19</v>
      </c>
      <c r="C20" s="12" t="s">
        <v>11</v>
      </c>
      <c r="D20" s="31"/>
      <c r="E20" s="44">
        <f t="shared" si="0"/>
        <v>0</v>
      </c>
      <c r="F20" s="50"/>
      <c r="G20" s="40"/>
      <c r="H20" s="16"/>
      <c r="I20" s="53"/>
      <c r="J20" s="17"/>
    </row>
    <row r="21" spans="1:246" ht="25.5">
      <c r="A21" s="14" t="s">
        <v>20</v>
      </c>
      <c r="B21" s="18" t="s">
        <v>21</v>
      </c>
      <c r="C21" s="12" t="s">
        <v>11</v>
      </c>
      <c r="D21" s="31">
        <v>0</v>
      </c>
      <c r="E21" s="44">
        <f t="shared" si="0"/>
        <v>0</v>
      </c>
      <c r="F21" s="50"/>
      <c r="G21" s="40"/>
      <c r="H21" s="16"/>
      <c r="I21" s="53"/>
      <c r="J21" s="17"/>
    </row>
    <row r="22" spans="1:246" ht="25.5">
      <c r="A22" s="14" t="s">
        <v>22</v>
      </c>
      <c r="B22" s="18" t="s">
        <v>23</v>
      </c>
      <c r="C22" s="12" t="s">
        <v>11</v>
      </c>
      <c r="D22" s="31">
        <v>0</v>
      </c>
      <c r="E22" s="44">
        <f t="shared" si="0"/>
        <v>0</v>
      </c>
      <c r="F22" s="50">
        <f>E22*1.1</f>
        <v>0</v>
      </c>
      <c r="G22" s="40"/>
      <c r="H22" s="16"/>
      <c r="I22" s="53"/>
      <c r="J22" s="17"/>
    </row>
    <row r="23" spans="1:246">
      <c r="A23" s="19"/>
      <c r="B23" s="20"/>
      <c r="C23" s="19"/>
      <c r="E23" s="3" t="s">
        <v>50</v>
      </c>
      <c r="F23" s="50"/>
      <c r="G23" s="40"/>
      <c r="H23" s="40"/>
      <c r="I23" s="40"/>
      <c r="J23" s="40"/>
    </row>
    <row r="24" spans="1:246" s="4" customFormat="1">
      <c r="A24" s="20" t="s">
        <v>24</v>
      </c>
      <c r="C24" s="19"/>
      <c r="F24" s="40"/>
      <c r="G24" s="40"/>
      <c r="H24" s="40"/>
      <c r="I24" s="40"/>
      <c r="J24" s="40"/>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s="4" customFormat="1">
      <c r="A25" s="20" t="s">
        <v>25</v>
      </c>
      <c r="C25" s="19"/>
      <c r="F25" s="40"/>
      <c r="G25" s="40"/>
      <c r="H25" s="40"/>
      <c r="I25" s="40"/>
      <c r="J25" s="40"/>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s="4" customFormat="1">
      <c r="A26" s="20" t="s">
        <v>26</v>
      </c>
      <c r="C26" s="19"/>
      <c r="F26" s="40"/>
      <c r="G26" s="40"/>
      <c r="H26" s="40"/>
      <c r="I26" s="40"/>
      <c r="J26" s="40"/>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ht="15.75">
      <c r="A27" s="21"/>
      <c r="B27" s="45" t="s">
        <v>27</v>
      </c>
      <c r="C27" s="19"/>
      <c r="D27" s="13"/>
      <c r="E27" s="22"/>
      <c r="F27" s="54"/>
      <c r="G27" s="40"/>
      <c r="H27" s="40"/>
      <c r="I27" s="40"/>
      <c r="J27" s="40"/>
      <c r="HE27" s="3"/>
      <c r="HF27" s="3"/>
      <c r="HG27" s="3"/>
      <c r="HH27" s="3"/>
      <c r="HI27" s="3"/>
      <c r="HJ27" s="3"/>
      <c r="HK27" s="3"/>
      <c r="HL27" s="3"/>
      <c r="HM27" s="3"/>
      <c r="HN27" s="3"/>
      <c r="HO27" s="3"/>
      <c r="HP27" s="3"/>
      <c r="HQ27" s="3"/>
      <c r="HR27" s="3"/>
    </row>
    <row r="28" spans="1:246">
      <c r="A28" s="4"/>
      <c r="B28" s="3" t="s">
        <v>28</v>
      </c>
      <c r="C28" s="23"/>
      <c r="G28" s="40"/>
      <c r="H28" s="40"/>
      <c r="I28" s="40"/>
      <c r="J28" s="40"/>
      <c r="HE28" s="3"/>
      <c r="HF28" s="3"/>
      <c r="HG28" s="3"/>
      <c r="HH28" s="3"/>
      <c r="HI28" s="3"/>
      <c r="HJ28" s="3"/>
      <c r="HK28" s="3"/>
      <c r="HL28" s="3"/>
    </row>
    <row r="29" spans="1:246">
      <c r="A29" s="19"/>
      <c r="B29" s="20"/>
      <c r="C29" s="19"/>
      <c r="G29" s="40"/>
      <c r="H29" s="40"/>
      <c r="I29" s="40"/>
      <c r="J29" s="40"/>
    </row>
    <row r="30" spans="1:246" ht="15.75">
      <c r="B30" s="6" t="s">
        <v>29</v>
      </c>
      <c r="G30" s="40"/>
      <c r="H30" s="40"/>
      <c r="I30" s="40"/>
      <c r="J30" s="40"/>
    </row>
    <row r="31" spans="1:246" ht="37.5" customHeight="1">
      <c r="A31" s="101" t="s">
        <v>4</v>
      </c>
      <c r="B31" s="102" t="s">
        <v>30</v>
      </c>
      <c r="C31" s="103" t="s">
        <v>6</v>
      </c>
      <c r="D31" s="104" t="s">
        <v>43</v>
      </c>
      <c r="E31" s="107" t="s">
        <v>44</v>
      </c>
      <c r="F31" s="97" t="s">
        <v>45</v>
      </c>
      <c r="G31" s="97" t="s">
        <v>46</v>
      </c>
      <c r="H31" s="97" t="s">
        <v>47</v>
      </c>
      <c r="I31" s="97" t="s">
        <v>48</v>
      </c>
      <c r="J31" s="97" t="s">
        <v>49</v>
      </c>
    </row>
    <row r="32" spans="1:246" ht="12.75" customHeight="1">
      <c r="A32" s="101"/>
      <c r="B32" s="101"/>
      <c r="C32" s="103"/>
      <c r="D32" s="105"/>
      <c r="E32" s="108"/>
      <c r="F32" s="97"/>
      <c r="G32" s="97"/>
      <c r="H32" s="97"/>
      <c r="I32" s="97"/>
      <c r="J32" s="97"/>
    </row>
    <row r="33" spans="1:246">
      <c r="A33" s="24"/>
      <c r="B33" s="25"/>
      <c r="C33" s="103"/>
      <c r="D33" s="106"/>
      <c r="E33" s="109"/>
      <c r="F33" s="97"/>
      <c r="G33" s="97"/>
      <c r="H33" s="97"/>
      <c r="I33" s="97"/>
      <c r="J33" s="97"/>
    </row>
    <row r="34" spans="1:246">
      <c r="A34" s="14" t="s">
        <v>7</v>
      </c>
      <c r="B34" s="26" t="s">
        <v>31</v>
      </c>
      <c r="C34" s="27" t="s">
        <v>11</v>
      </c>
      <c r="D34" s="31">
        <v>0</v>
      </c>
      <c r="E34" s="31"/>
      <c r="F34" s="55"/>
      <c r="G34" s="40"/>
      <c r="H34" s="40"/>
      <c r="I34" s="40"/>
      <c r="J34" s="40"/>
    </row>
    <row r="35" spans="1:246">
      <c r="A35" s="14"/>
      <c r="B35" s="26" t="s">
        <v>32</v>
      </c>
      <c r="C35" s="27" t="s">
        <v>11</v>
      </c>
      <c r="D35" s="31"/>
      <c r="E35" s="31"/>
      <c r="F35" s="55"/>
      <c r="G35" s="40"/>
      <c r="H35" s="40"/>
      <c r="I35" s="40"/>
      <c r="J35" s="40"/>
    </row>
    <row r="36" spans="1:246">
      <c r="A36" s="14"/>
      <c r="B36" s="26" t="s">
        <v>33</v>
      </c>
      <c r="C36" s="27" t="s">
        <v>11</v>
      </c>
      <c r="D36" s="31"/>
      <c r="E36" s="31"/>
      <c r="F36" s="55"/>
      <c r="G36" s="40"/>
      <c r="H36" s="40"/>
      <c r="I36" s="40"/>
      <c r="J36" s="40"/>
    </row>
    <row r="37" spans="1:246" s="29" customFormat="1" ht="25.5">
      <c r="A37" s="14" t="s">
        <v>9</v>
      </c>
      <c r="B37" s="28" t="s">
        <v>34</v>
      </c>
      <c r="C37" s="27" t="s">
        <v>11</v>
      </c>
      <c r="D37" s="31">
        <v>2</v>
      </c>
      <c r="E37" s="44">
        <f t="shared" ref="E37:E48" si="1">D37*1450</f>
        <v>2900</v>
      </c>
      <c r="F37" s="55">
        <f>E37*1.075</f>
        <v>3117.5</v>
      </c>
      <c r="G37" s="40">
        <f>F37*1.05</f>
        <v>3273.375</v>
      </c>
      <c r="H37" s="40">
        <f>G37*1.05</f>
        <v>3437.0437500000003</v>
      </c>
      <c r="I37" s="40">
        <f>H37*1.025</f>
        <v>3522.9698437500001</v>
      </c>
      <c r="J37" s="40">
        <f>I37*1.025</f>
        <v>3611.0440898437496</v>
      </c>
      <c r="K37" s="29">
        <f>J37*1.1</f>
        <v>3972.148498828125</v>
      </c>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c r="A38" s="14"/>
      <c r="B38" s="26" t="s">
        <v>32</v>
      </c>
      <c r="C38" s="27" t="s">
        <v>11</v>
      </c>
      <c r="D38" s="31">
        <v>1.8</v>
      </c>
      <c r="E38" s="44">
        <f t="shared" si="1"/>
        <v>2610</v>
      </c>
      <c r="F38" s="55">
        <f t="shared" ref="F38:F48" si="2">E38*1.075</f>
        <v>2805.75</v>
      </c>
      <c r="G38" s="40">
        <f t="shared" ref="G38:H48" si="3">F38*1.05</f>
        <v>2946.0374999999999</v>
      </c>
      <c r="H38" s="40">
        <f t="shared" si="3"/>
        <v>3093.339375</v>
      </c>
      <c r="I38" s="40">
        <f t="shared" ref="I38:J48" si="4">H38*1.025</f>
        <v>3170.6728593749999</v>
      </c>
      <c r="J38" s="40">
        <f t="shared" si="4"/>
        <v>3249.9396808593747</v>
      </c>
    </row>
    <row r="39" spans="1:246">
      <c r="A39" s="14"/>
      <c r="B39" s="26" t="s">
        <v>33</v>
      </c>
      <c r="C39" s="27" t="s">
        <v>11</v>
      </c>
      <c r="D39" s="31">
        <v>1.6</v>
      </c>
      <c r="E39" s="44">
        <f t="shared" si="1"/>
        <v>2320</v>
      </c>
      <c r="F39" s="55">
        <f t="shared" si="2"/>
        <v>2494</v>
      </c>
      <c r="G39" s="40">
        <f t="shared" si="3"/>
        <v>2618.7000000000003</v>
      </c>
      <c r="H39" s="40">
        <f t="shared" si="3"/>
        <v>2749.6350000000002</v>
      </c>
      <c r="I39" s="40">
        <f t="shared" si="4"/>
        <v>2818.3758750000002</v>
      </c>
      <c r="J39" s="40">
        <f t="shared" si="4"/>
        <v>2888.8352718749998</v>
      </c>
    </row>
    <row r="40" spans="1:246">
      <c r="A40" s="14"/>
      <c r="B40" s="26" t="s">
        <v>35</v>
      </c>
      <c r="C40" s="27" t="s">
        <v>11</v>
      </c>
      <c r="D40" s="31">
        <v>1.4</v>
      </c>
      <c r="E40" s="44">
        <f t="shared" si="1"/>
        <v>2029.9999999999998</v>
      </c>
      <c r="F40" s="55">
        <f t="shared" si="2"/>
        <v>2182.2499999999995</v>
      </c>
      <c r="G40" s="40">
        <f t="shared" si="3"/>
        <v>2291.3624999999997</v>
      </c>
      <c r="H40" s="40">
        <f t="shared" si="3"/>
        <v>2405.930625</v>
      </c>
      <c r="I40" s="40">
        <f t="shared" si="4"/>
        <v>2466.0788906249995</v>
      </c>
      <c r="J40" s="40">
        <f t="shared" si="4"/>
        <v>2527.7308628906244</v>
      </c>
    </row>
    <row r="41" spans="1:246" ht="25.5">
      <c r="A41" s="14" t="s">
        <v>12</v>
      </c>
      <c r="B41" s="28" t="s">
        <v>36</v>
      </c>
      <c r="C41" s="27" t="s">
        <v>37</v>
      </c>
      <c r="D41" s="36">
        <v>1.7</v>
      </c>
      <c r="E41" s="44">
        <f t="shared" si="1"/>
        <v>2465</v>
      </c>
      <c r="F41" s="55">
        <f t="shared" si="2"/>
        <v>2649.875</v>
      </c>
      <c r="G41" s="40">
        <f t="shared" si="3"/>
        <v>2782.3687500000001</v>
      </c>
      <c r="H41" s="40">
        <f t="shared" si="3"/>
        <v>2921.4871875000003</v>
      </c>
      <c r="I41" s="40">
        <f t="shared" si="4"/>
        <v>2994.5243671875</v>
      </c>
      <c r="J41" s="40">
        <f t="shared" si="4"/>
        <v>3069.3874763671874</v>
      </c>
    </row>
    <row r="42" spans="1:246">
      <c r="A42" s="14"/>
      <c r="B42" s="26" t="s">
        <v>32</v>
      </c>
      <c r="C42" s="27" t="s">
        <v>37</v>
      </c>
      <c r="D42" s="31">
        <v>1.6</v>
      </c>
      <c r="E42" s="44">
        <f t="shared" si="1"/>
        <v>2320</v>
      </c>
      <c r="F42" s="55">
        <f t="shared" si="2"/>
        <v>2494</v>
      </c>
      <c r="G42" s="40">
        <f t="shared" si="3"/>
        <v>2618.7000000000003</v>
      </c>
      <c r="H42" s="40">
        <f t="shared" si="3"/>
        <v>2749.6350000000002</v>
      </c>
      <c r="I42" s="40">
        <f t="shared" si="4"/>
        <v>2818.3758750000002</v>
      </c>
      <c r="J42" s="40">
        <f t="shared" si="4"/>
        <v>2888.8352718749998</v>
      </c>
    </row>
    <row r="43" spans="1:246">
      <c r="A43" s="14"/>
      <c r="B43" s="26" t="s">
        <v>33</v>
      </c>
      <c r="C43" s="27" t="s">
        <v>37</v>
      </c>
      <c r="D43" s="31">
        <v>1.5</v>
      </c>
      <c r="E43" s="44">
        <f t="shared" si="1"/>
        <v>2175</v>
      </c>
      <c r="F43" s="55">
        <f t="shared" si="2"/>
        <v>2338.125</v>
      </c>
      <c r="G43" s="40">
        <f t="shared" si="3"/>
        <v>2455.03125</v>
      </c>
      <c r="H43" s="40">
        <f t="shared" si="3"/>
        <v>2577.7828125000001</v>
      </c>
      <c r="I43" s="40">
        <f t="shared" si="4"/>
        <v>2642.2273828124999</v>
      </c>
      <c r="J43" s="40">
        <f t="shared" si="4"/>
        <v>2708.2830673828121</v>
      </c>
    </row>
    <row r="44" spans="1:246">
      <c r="A44" s="14"/>
      <c r="B44" s="26" t="s">
        <v>35</v>
      </c>
      <c r="C44" s="27" t="s">
        <v>37</v>
      </c>
      <c r="D44" s="31">
        <v>1.4</v>
      </c>
      <c r="E44" s="44">
        <f t="shared" si="1"/>
        <v>2029.9999999999998</v>
      </c>
      <c r="F44" s="55">
        <f t="shared" si="2"/>
        <v>2182.2499999999995</v>
      </c>
      <c r="G44" s="40">
        <f t="shared" si="3"/>
        <v>2291.3624999999997</v>
      </c>
      <c r="H44" s="40">
        <f t="shared" si="3"/>
        <v>2405.930625</v>
      </c>
      <c r="I44" s="40">
        <f t="shared" si="4"/>
        <v>2466.0788906249995</v>
      </c>
      <c r="J44" s="40">
        <f t="shared" si="4"/>
        <v>2527.7308628906244</v>
      </c>
    </row>
    <row r="45" spans="1:246">
      <c r="A45" s="14" t="s">
        <v>14</v>
      </c>
      <c r="B45" s="28" t="s">
        <v>38</v>
      </c>
      <c r="C45" s="27" t="s">
        <v>39</v>
      </c>
      <c r="D45" s="31">
        <v>1.4</v>
      </c>
      <c r="E45" s="44">
        <f t="shared" si="1"/>
        <v>2029.9999999999998</v>
      </c>
      <c r="F45" s="55">
        <f t="shared" si="2"/>
        <v>2182.2499999999995</v>
      </c>
      <c r="G45" s="40">
        <f t="shared" si="3"/>
        <v>2291.3624999999997</v>
      </c>
      <c r="H45" s="40">
        <f t="shared" si="3"/>
        <v>2405.930625</v>
      </c>
      <c r="I45" s="40">
        <f t="shared" si="4"/>
        <v>2466.0788906249995</v>
      </c>
      <c r="J45" s="40">
        <f t="shared" si="4"/>
        <v>2527.7308628906244</v>
      </c>
    </row>
    <row r="46" spans="1:246">
      <c r="A46" s="14"/>
      <c r="B46" s="26" t="s">
        <v>32</v>
      </c>
      <c r="C46" s="27" t="s">
        <v>39</v>
      </c>
      <c r="D46" s="31">
        <v>1.3</v>
      </c>
      <c r="E46" s="44">
        <f t="shared" si="1"/>
        <v>1885</v>
      </c>
      <c r="F46" s="55">
        <f t="shared" si="2"/>
        <v>2026.375</v>
      </c>
      <c r="G46" s="40">
        <f t="shared" si="3"/>
        <v>2127.6937499999999</v>
      </c>
      <c r="H46" s="40">
        <f t="shared" si="3"/>
        <v>2234.0784374999998</v>
      </c>
      <c r="I46" s="40">
        <f t="shared" si="4"/>
        <v>2289.9303984374997</v>
      </c>
      <c r="J46" s="40">
        <f t="shared" si="4"/>
        <v>2347.1786583984372</v>
      </c>
    </row>
    <row r="47" spans="1:246">
      <c r="A47" s="14"/>
      <c r="B47" s="26" t="s">
        <v>33</v>
      </c>
      <c r="C47" s="27" t="s">
        <v>39</v>
      </c>
      <c r="D47" s="31">
        <v>1.2</v>
      </c>
      <c r="E47" s="44">
        <f t="shared" si="1"/>
        <v>1740</v>
      </c>
      <c r="F47" s="55">
        <f t="shared" si="2"/>
        <v>1870.5</v>
      </c>
      <c r="G47" s="40">
        <f t="shared" si="3"/>
        <v>1964.0250000000001</v>
      </c>
      <c r="H47" s="40">
        <f t="shared" si="3"/>
        <v>2062.2262500000002</v>
      </c>
      <c r="I47" s="40">
        <f t="shared" si="4"/>
        <v>2113.7819062499998</v>
      </c>
      <c r="J47" s="40">
        <f t="shared" si="4"/>
        <v>2166.6264539062495</v>
      </c>
    </row>
    <row r="48" spans="1:246">
      <c r="A48" s="14"/>
      <c r="B48" s="26" t="s">
        <v>35</v>
      </c>
      <c r="C48" s="27" t="s">
        <v>39</v>
      </c>
      <c r="D48" s="31">
        <v>1.1000000000000001</v>
      </c>
      <c r="E48" s="44">
        <f t="shared" si="1"/>
        <v>1595.0000000000002</v>
      </c>
      <c r="F48" s="55">
        <f t="shared" si="2"/>
        <v>1714.6250000000002</v>
      </c>
      <c r="G48" s="40">
        <f t="shared" si="3"/>
        <v>1800.3562500000003</v>
      </c>
      <c r="H48" s="40">
        <f t="shared" si="3"/>
        <v>1890.3740625000003</v>
      </c>
      <c r="I48" s="40">
        <f t="shared" si="4"/>
        <v>1937.6334140625002</v>
      </c>
      <c r="J48" s="40">
        <f t="shared" si="4"/>
        <v>1986.0742494140625</v>
      </c>
    </row>
    <row r="49" spans="1:10" ht="15" customHeight="1">
      <c r="A49" s="30"/>
      <c r="B49" s="30"/>
      <c r="C49" s="30"/>
    </row>
    <row r="50" spans="1:10" ht="24" customHeight="1">
      <c r="A50" s="112" t="s">
        <v>40</v>
      </c>
      <c r="B50" s="112"/>
      <c r="C50" s="112"/>
      <c r="D50" s="112"/>
      <c r="E50" s="112"/>
      <c r="F50" s="112"/>
      <c r="G50" s="112"/>
      <c r="H50" s="112"/>
      <c r="I50" s="112"/>
    </row>
    <row r="52" spans="1:10">
      <c r="A52" s="3" t="s">
        <v>41</v>
      </c>
    </row>
    <row r="53" spans="1:10" ht="57.75" customHeight="1">
      <c r="B53" s="111" t="s">
        <v>42</v>
      </c>
      <c r="C53" s="111"/>
      <c r="D53" s="111"/>
      <c r="E53" s="111"/>
      <c r="F53" s="111"/>
      <c r="G53" s="111"/>
      <c r="H53" s="111"/>
      <c r="I53" s="111"/>
      <c r="J53" s="111"/>
    </row>
  </sheetData>
  <sheetProtection selectLockedCells="1" selectUnlockedCells="1"/>
  <mergeCells count="22">
    <mergeCell ref="B53:J53"/>
    <mergeCell ref="E12:E14"/>
    <mergeCell ref="F12:G12"/>
    <mergeCell ref="F13:F14"/>
    <mergeCell ref="G13:G14"/>
    <mergeCell ref="B31:B32"/>
    <mergeCell ref="C31:C33"/>
    <mergeCell ref="D31:D33"/>
    <mergeCell ref="E31:E33"/>
    <mergeCell ref="F31:F33"/>
    <mergeCell ref="D12:D14"/>
    <mergeCell ref="G31:G33"/>
    <mergeCell ref="H31:H33"/>
    <mergeCell ref="I31:I33"/>
    <mergeCell ref="J31:J33"/>
    <mergeCell ref="A50:I50"/>
    <mergeCell ref="A31:A32"/>
    <mergeCell ref="B1:C1"/>
    <mergeCell ref="B2:C2"/>
    <mergeCell ref="A12:A14"/>
    <mergeCell ref="B12:B14"/>
    <mergeCell ref="C12:C14"/>
  </mergeCells>
  <pageMargins left="0.47222222222222221" right="0.19652777777777777" top="0.47291666666666665" bottom="0.39305555555555555" header="0.31527777777777777" footer="0.19652777777777777"/>
  <pageSetup paperSize="9" scale="85" firstPageNumber="140" orientation="portrait" useFirstPageNumber="1" horizontalDpi="300" verticalDpi="300" r:id="rId1"/>
  <headerFooter alignWithMargins="0">
    <oddHeader>&amp;CDRAFT</oddHeader>
    <oddFooter>&amp;C&amp;P</oddFooter>
  </headerFooter>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indexed="10"/>
  </sheetPr>
  <dimension ref="A1:IL53"/>
  <sheetViews>
    <sheetView topLeftCell="A7" workbookViewId="0">
      <selection activeCell="A22" sqref="A22:XFD22"/>
    </sheetView>
  </sheetViews>
  <sheetFormatPr defaultColWidth="9.140625" defaultRowHeight="12.75"/>
  <cols>
    <col min="1" max="1" width="3.5703125" style="3" customWidth="1"/>
    <col min="2" max="2" width="41.5703125" style="3" customWidth="1"/>
    <col min="3" max="3" width="7.42578125" style="3" customWidth="1"/>
    <col min="4" max="4" width="5.85546875" style="3" customWidth="1"/>
    <col min="5" max="5" width="9.140625" style="3"/>
    <col min="6" max="10" width="9.140625" style="13"/>
    <col min="11" max="212" width="9.140625" style="3"/>
    <col min="213" max="223" width="9.140625" style="2"/>
    <col min="224" max="224" width="4.42578125" style="2" customWidth="1"/>
    <col min="225" max="225" width="32.28515625" style="2" customWidth="1"/>
    <col min="226" max="226" width="7.7109375" style="2" customWidth="1"/>
    <col min="227" max="232" width="8.85546875" style="2" customWidth="1"/>
    <col min="233" max="16384" width="9.140625" style="2"/>
  </cols>
  <sheetData>
    <row r="1" spans="1:246" s="35" customFormat="1" ht="15.75">
      <c r="A1" s="33"/>
      <c r="B1" s="110"/>
      <c r="C1" s="110"/>
      <c r="D1" s="33"/>
      <c r="E1" s="34"/>
      <c r="F1" s="46"/>
      <c r="G1" s="46"/>
      <c r="H1" s="46"/>
      <c r="I1" s="46"/>
      <c r="J1" s="46"/>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row>
    <row r="2" spans="1:246" s="35" customFormat="1" ht="15.75">
      <c r="A2" s="33"/>
      <c r="B2" s="110" t="s">
        <v>64</v>
      </c>
      <c r="C2" s="110"/>
      <c r="D2" s="33">
        <v>3.5</v>
      </c>
      <c r="E2" s="34">
        <f>ROUND(D2*1450,0)</f>
        <v>5075</v>
      </c>
      <c r="F2" s="46"/>
      <c r="G2" s="46"/>
      <c r="H2" s="46"/>
      <c r="I2" s="46"/>
      <c r="J2" s="46"/>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row>
    <row r="6" spans="1:246" ht="18.75">
      <c r="A6" s="1" t="s">
        <v>0</v>
      </c>
      <c r="B6" s="2"/>
    </row>
    <row r="7" spans="1:246">
      <c r="G7" s="40"/>
      <c r="H7" s="40"/>
      <c r="I7" s="40"/>
      <c r="J7" s="40"/>
    </row>
    <row r="8" spans="1:246" ht="21" customHeight="1">
      <c r="B8" s="5" t="s">
        <v>1</v>
      </c>
      <c r="C8" s="5"/>
      <c r="G8" s="40"/>
      <c r="H8" s="40"/>
      <c r="I8" s="40"/>
      <c r="J8" s="40"/>
    </row>
    <row r="9" spans="1:246" ht="21" customHeight="1">
      <c r="B9" s="6" t="s">
        <v>2</v>
      </c>
      <c r="C9" s="5"/>
      <c r="G9" s="40"/>
      <c r="H9" s="40"/>
      <c r="I9" s="40"/>
      <c r="J9" s="40"/>
    </row>
    <row r="10" spans="1:246">
      <c r="B10" s="7"/>
      <c r="G10" s="40"/>
      <c r="H10" s="40"/>
      <c r="I10" s="40"/>
      <c r="J10" s="40"/>
    </row>
    <row r="11" spans="1:246" ht="15.75">
      <c r="A11" s="8"/>
      <c r="B11" s="6" t="s">
        <v>3</v>
      </c>
      <c r="G11" s="40"/>
      <c r="H11" s="40"/>
      <c r="I11" s="40"/>
      <c r="J11" s="40"/>
    </row>
    <row r="12" spans="1:246" s="9" customFormat="1" ht="39" customHeight="1">
      <c r="A12" s="101" t="s">
        <v>4</v>
      </c>
      <c r="B12" s="103" t="s">
        <v>5</v>
      </c>
      <c r="C12" s="103" t="s">
        <v>6</v>
      </c>
      <c r="D12" s="104" t="s">
        <v>43</v>
      </c>
      <c r="E12" s="98" t="s">
        <v>44</v>
      </c>
      <c r="F12" s="95"/>
      <c r="G12" s="96"/>
      <c r="H12" s="47"/>
      <c r="I12" s="17"/>
      <c r="J12" s="48"/>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46" s="9" customFormat="1" ht="12.75" customHeight="1">
      <c r="A13" s="101"/>
      <c r="B13" s="103"/>
      <c r="C13" s="103"/>
      <c r="D13" s="105"/>
      <c r="E13" s="99"/>
      <c r="F13" s="95"/>
      <c r="G13" s="96"/>
      <c r="H13" s="16"/>
      <c r="I13" s="16"/>
      <c r="J13" s="49"/>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46" s="9" customFormat="1" ht="24.75" customHeight="1">
      <c r="A14" s="101"/>
      <c r="B14" s="103"/>
      <c r="C14" s="103"/>
      <c r="D14" s="106"/>
      <c r="E14" s="100"/>
      <c r="F14" s="95"/>
      <c r="G14" s="96"/>
      <c r="H14" s="16"/>
      <c r="I14" s="16"/>
      <c r="J14" s="49"/>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46" ht="24.75" customHeight="1">
      <c r="A15" s="10" t="s">
        <v>7</v>
      </c>
      <c r="B15" s="11" t="s">
        <v>8</v>
      </c>
      <c r="C15" s="12"/>
      <c r="D15" s="31">
        <v>3.5</v>
      </c>
      <c r="E15" s="44">
        <f>D15*1450</f>
        <v>5075</v>
      </c>
      <c r="F15" s="50"/>
      <c r="G15" s="40"/>
      <c r="H15" s="16"/>
      <c r="I15" s="16"/>
      <c r="J15" s="49"/>
    </row>
    <row r="16" spans="1:246" ht="15.75">
      <c r="A16" s="14" t="s">
        <v>9</v>
      </c>
      <c r="B16" s="15" t="s">
        <v>10</v>
      </c>
      <c r="C16" s="12" t="s">
        <v>11</v>
      </c>
      <c r="D16" s="31"/>
      <c r="E16" s="44"/>
      <c r="F16" s="51"/>
      <c r="G16" s="52"/>
      <c r="H16" s="16"/>
      <c r="I16" s="53"/>
      <c r="J16" s="37"/>
    </row>
    <row r="17" spans="1:246" ht="15.75">
      <c r="A17" s="14" t="s">
        <v>12</v>
      </c>
      <c r="B17" s="11" t="s">
        <v>13</v>
      </c>
      <c r="C17" s="12" t="s">
        <v>11</v>
      </c>
      <c r="D17" s="31">
        <v>0</v>
      </c>
      <c r="E17" s="44">
        <f t="shared" ref="E17:E22" si="0">D17*1450</f>
        <v>0</v>
      </c>
      <c r="F17" s="50"/>
      <c r="G17" s="40"/>
      <c r="H17" s="16"/>
      <c r="I17" s="53"/>
      <c r="J17" s="37"/>
    </row>
    <row r="18" spans="1:246" ht="27.75" customHeight="1">
      <c r="A18" s="14" t="s">
        <v>14</v>
      </c>
      <c r="B18" s="15" t="s">
        <v>15</v>
      </c>
      <c r="C18" s="12" t="s">
        <v>11</v>
      </c>
      <c r="D18" s="31"/>
      <c r="E18" s="44"/>
      <c r="F18" s="51"/>
      <c r="G18" s="52"/>
      <c r="H18" s="16"/>
      <c r="I18" s="53"/>
      <c r="J18" s="17"/>
    </row>
    <row r="19" spans="1:246" ht="25.5">
      <c r="A19" s="14" t="s">
        <v>16</v>
      </c>
      <c r="B19" s="15" t="s">
        <v>17</v>
      </c>
      <c r="C19" s="12" t="s">
        <v>11</v>
      </c>
      <c r="D19" s="31">
        <v>0</v>
      </c>
      <c r="E19" s="44">
        <f t="shared" si="0"/>
        <v>0</v>
      </c>
      <c r="F19" s="50"/>
      <c r="G19" s="40"/>
      <c r="H19" s="16"/>
      <c r="I19" s="53"/>
      <c r="J19" s="17"/>
    </row>
    <row r="20" spans="1:246" ht="51">
      <c r="A20" s="14" t="s">
        <v>18</v>
      </c>
      <c r="B20" s="15" t="s">
        <v>19</v>
      </c>
      <c r="C20" s="12" t="s">
        <v>11</v>
      </c>
      <c r="D20" s="31"/>
      <c r="E20" s="44">
        <f t="shared" si="0"/>
        <v>0</v>
      </c>
      <c r="F20" s="50"/>
      <c r="G20" s="40"/>
      <c r="H20" s="16"/>
      <c r="I20" s="53"/>
      <c r="J20" s="17"/>
    </row>
    <row r="21" spans="1:246" ht="25.5">
      <c r="A21" s="14" t="s">
        <v>20</v>
      </c>
      <c r="B21" s="18" t="s">
        <v>21</v>
      </c>
      <c r="C21" s="12" t="s">
        <v>11</v>
      </c>
      <c r="D21" s="31">
        <v>0</v>
      </c>
      <c r="E21" s="44">
        <f t="shared" si="0"/>
        <v>0</v>
      </c>
      <c r="F21" s="50"/>
      <c r="G21" s="40"/>
      <c r="H21" s="16"/>
      <c r="I21" s="53"/>
      <c r="J21" s="17"/>
    </row>
    <row r="22" spans="1:246" ht="25.5">
      <c r="A22" s="14" t="s">
        <v>22</v>
      </c>
      <c r="B22" s="18" t="s">
        <v>23</v>
      </c>
      <c r="C22" s="12" t="s">
        <v>11</v>
      </c>
      <c r="D22" s="31">
        <v>2.63</v>
      </c>
      <c r="E22" s="44">
        <f t="shared" si="0"/>
        <v>3813.5</v>
      </c>
      <c r="F22" s="50">
        <f>E22*1.1</f>
        <v>4194.8500000000004</v>
      </c>
      <c r="G22" s="40"/>
      <c r="H22" s="16"/>
      <c r="I22" s="53"/>
      <c r="J22" s="17"/>
    </row>
    <row r="23" spans="1:246">
      <c r="A23" s="19"/>
      <c r="B23" s="20"/>
      <c r="C23" s="19"/>
      <c r="E23" s="3" t="s">
        <v>50</v>
      </c>
      <c r="F23" s="50"/>
      <c r="G23" s="40"/>
      <c r="H23" s="40"/>
      <c r="I23" s="40"/>
      <c r="J23" s="40"/>
    </row>
    <row r="24" spans="1:246" s="4" customFormat="1">
      <c r="A24" s="20" t="s">
        <v>24</v>
      </c>
      <c r="C24" s="19"/>
      <c r="F24" s="40"/>
      <c r="G24" s="40"/>
      <c r="H24" s="40"/>
      <c r="I24" s="40"/>
      <c r="J24" s="40"/>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s="4" customFormat="1">
      <c r="A25" s="20" t="s">
        <v>25</v>
      </c>
      <c r="C25" s="19"/>
      <c r="F25" s="40"/>
      <c r="G25" s="40"/>
      <c r="H25" s="40"/>
      <c r="I25" s="40"/>
      <c r="J25" s="40"/>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s="4" customFormat="1">
      <c r="A26" s="20" t="s">
        <v>26</v>
      </c>
      <c r="C26" s="19"/>
      <c r="F26" s="40"/>
      <c r="G26" s="40"/>
      <c r="H26" s="40"/>
      <c r="I26" s="40"/>
      <c r="J26" s="40"/>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ht="15.75">
      <c r="A27" s="21"/>
      <c r="B27" s="56" t="s">
        <v>27</v>
      </c>
      <c r="C27" s="19"/>
      <c r="D27" s="13"/>
      <c r="E27" s="22"/>
      <c r="F27" s="54"/>
      <c r="G27" s="40"/>
      <c r="H27" s="40"/>
      <c r="I27" s="40"/>
      <c r="J27" s="40"/>
      <c r="HE27" s="3"/>
      <c r="HF27" s="3"/>
      <c r="HG27" s="3"/>
      <c r="HH27" s="3"/>
      <c r="HI27" s="3"/>
      <c r="HJ27" s="3"/>
      <c r="HK27" s="3"/>
      <c r="HL27" s="3"/>
      <c r="HM27" s="3"/>
      <c r="HN27" s="3"/>
      <c r="HO27" s="3"/>
      <c r="HP27" s="3"/>
      <c r="HQ27" s="3"/>
      <c r="HR27" s="3"/>
    </row>
    <row r="28" spans="1:246">
      <c r="A28" s="4"/>
      <c r="B28" s="3" t="s">
        <v>28</v>
      </c>
      <c r="C28" s="23"/>
      <c r="G28" s="40"/>
      <c r="H28" s="40"/>
      <c r="I28" s="40"/>
      <c r="J28" s="40"/>
      <c r="HE28" s="3"/>
      <c r="HF28" s="3"/>
      <c r="HG28" s="3"/>
      <c r="HH28" s="3"/>
      <c r="HI28" s="3"/>
      <c r="HJ28" s="3"/>
      <c r="HK28" s="3"/>
      <c r="HL28" s="3"/>
    </row>
    <row r="29" spans="1:246">
      <c r="A29" s="19"/>
      <c r="B29" s="20"/>
      <c r="C29" s="19"/>
      <c r="G29" s="40"/>
      <c r="H29" s="40"/>
      <c r="I29" s="40"/>
      <c r="J29" s="40"/>
    </row>
    <row r="30" spans="1:246" ht="15.75">
      <c r="B30" s="6" t="s">
        <v>29</v>
      </c>
      <c r="G30" s="40"/>
      <c r="H30" s="40"/>
      <c r="I30" s="40"/>
      <c r="J30" s="40"/>
    </row>
    <row r="31" spans="1:246" ht="37.5" customHeight="1">
      <c r="A31" s="101" t="s">
        <v>4</v>
      </c>
      <c r="B31" s="102" t="s">
        <v>30</v>
      </c>
      <c r="C31" s="103" t="s">
        <v>6</v>
      </c>
      <c r="D31" s="104" t="s">
        <v>43</v>
      </c>
      <c r="E31" s="107" t="s">
        <v>44</v>
      </c>
      <c r="F31" s="97" t="s">
        <v>45</v>
      </c>
      <c r="G31" s="97" t="s">
        <v>46</v>
      </c>
      <c r="H31" s="97" t="s">
        <v>47</v>
      </c>
      <c r="I31" s="97" t="s">
        <v>48</v>
      </c>
      <c r="J31" s="97" t="s">
        <v>49</v>
      </c>
    </row>
    <row r="32" spans="1:246" ht="12.75" customHeight="1">
      <c r="A32" s="101"/>
      <c r="B32" s="101"/>
      <c r="C32" s="103"/>
      <c r="D32" s="105"/>
      <c r="E32" s="108"/>
      <c r="F32" s="97"/>
      <c r="G32" s="97"/>
      <c r="H32" s="97"/>
      <c r="I32" s="97"/>
      <c r="J32" s="97"/>
    </row>
    <row r="33" spans="1:246">
      <c r="A33" s="24"/>
      <c r="B33" s="25"/>
      <c r="C33" s="103"/>
      <c r="D33" s="106"/>
      <c r="E33" s="109"/>
      <c r="F33" s="97"/>
      <c r="G33" s="97"/>
      <c r="H33" s="97"/>
      <c r="I33" s="97"/>
      <c r="J33" s="97"/>
    </row>
    <row r="34" spans="1:246">
      <c r="A34" s="14" t="s">
        <v>7</v>
      </c>
      <c r="B34" s="26" t="s">
        <v>31</v>
      </c>
      <c r="C34" s="27" t="s">
        <v>11</v>
      </c>
      <c r="D34" s="31">
        <v>0</v>
      </c>
      <c r="E34" s="31"/>
      <c r="F34" s="55"/>
      <c r="G34" s="40"/>
      <c r="H34" s="40"/>
      <c r="I34" s="40"/>
      <c r="J34" s="40"/>
    </row>
    <row r="35" spans="1:246">
      <c r="A35" s="14"/>
      <c r="B35" s="26" t="s">
        <v>32</v>
      </c>
      <c r="C35" s="27" t="s">
        <v>11</v>
      </c>
      <c r="D35" s="31"/>
      <c r="E35" s="31"/>
      <c r="F35" s="55"/>
      <c r="G35" s="40"/>
      <c r="H35" s="40"/>
      <c r="I35" s="40"/>
      <c r="J35" s="40"/>
    </row>
    <row r="36" spans="1:246">
      <c r="A36" s="14"/>
      <c r="B36" s="26" t="s">
        <v>33</v>
      </c>
      <c r="C36" s="27" t="s">
        <v>11</v>
      </c>
      <c r="D36" s="31"/>
      <c r="E36" s="31"/>
      <c r="F36" s="55"/>
      <c r="G36" s="40"/>
      <c r="H36" s="40"/>
      <c r="I36" s="40"/>
      <c r="J36" s="40"/>
    </row>
    <row r="37" spans="1:246" s="29" customFormat="1" ht="25.5">
      <c r="A37" s="14" t="s">
        <v>9</v>
      </c>
      <c r="B37" s="28" t="s">
        <v>34</v>
      </c>
      <c r="C37" s="27" t="s">
        <v>11</v>
      </c>
      <c r="D37" s="31">
        <v>2.1</v>
      </c>
      <c r="E37" s="44">
        <f t="shared" ref="E37:E48" si="1">D37*1450</f>
        <v>3045</v>
      </c>
      <c r="F37" s="55">
        <f>E37*1.075</f>
        <v>3273.375</v>
      </c>
      <c r="G37" s="40">
        <f>F37*1.05</f>
        <v>3437.0437500000003</v>
      </c>
      <c r="H37" s="40">
        <f>G37*1.05</f>
        <v>3608.8959375000004</v>
      </c>
      <c r="I37" s="40">
        <f>H37*1.025</f>
        <v>3699.1183359375</v>
      </c>
      <c r="J37" s="40">
        <f>I37*1.025</f>
        <v>3791.5962943359373</v>
      </c>
      <c r="K37" s="29">
        <f>J37*1.1</f>
        <v>4170.7559237695314</v>
      </c>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row>
    <row r="38" spans="1:246">
      <c r="A38" s="14"/>
      <c r="B38" s="26" t="s">
        <v>32</v>
      </c>
      <c r="C38" s="27" t="s">
        <v>11</v>
      </c>
      <c r="D38" s="31">
        <v>1.9</v>
      </c>
      <c r="E38" s="44">
        <f t="shared" si="1"/>
        <v>2755</v>
      </c>
      <c r="F38" s="55">
        <f t="shared" ref="F38:F48" si="2">E38*1.075</f>
        <v>2961.625</v>
      </c>
      <c r="G38" s="40">
        <f t="shared" ref="G38:H48" si="3">F38*1.05</f>
        <v>3109.7062500000002</v>
      </c>
      <c r="H38" s="40">
        <f t="shared" si="3"/>
        <v>3265.1915625000001</v>
      </c>
      <c r="I38" s="40">
        <f t="shared" ref="I38:J48" si="4">H38*1.025</f>
        <v>3346.8213515624998</v>
      </c>
      <c r="J38" s="40">
        <f t="shared" si="4"/>
        <v>3430.4918853515619</v>
      </c>
    </row>
    <row r="39" spans="1:246">
      <c r="A39" s="14"/>
      <c r="B39" s="26" t="s">
        <v>33</v>
      </c>
      <c r="C39" s="27" t="s">
        <v>11</v>
      </c>
      <c r="D39" s="31">
        <v>1.7</v>
      </c>
      <c r="E39" s="44">
        <f t="shared" si="1"/>
        <v>2465</v>
      </c>
      <c r="F39" s="55">
        <f t="shared" si="2"/>
        <v>2649.875</v>
      </c>
      <c r="G39" s="40">
        <f t="shared" si="3"/>
        <v>2782.3687500000001</v>
      </c>
      <c r="H39" s="40">
        <f t="shared" si="3"/>
        <v>2921.4871875000003</v>
      </c>
      <c r="I39" s="40">
        <f t="shared" si="4"/>
        <v>2994.5243671875</v>
      </c>
      <c r="J39" s="40">
        <f t="shared" si="4"/>
        <v>3069.3874763671874</v>
      </c>
    </row>
    <row r="40" spans="1:246">
      <c r="A40" s="14"/>
      <c r="B40" s="26" t="s">
        <v>35</v>
      </c>
      <c r="C40" s="27" t="s">
        <v>11</v>
      </c>
      <c r="D40" s="31">
        <v>1.5</v>
      </c>
      <c r="E40" s="44">
        <f t="shared" si="1"/>
        <v>2175</v>
      </c>
      <c r="F40" s="55">
        <f t="shared" si="2"/>
        <v>2338.125</v>
      </c>
      <c r="G40" s="40">
        <f t="shared" si="3"/>
        <v>2455.03125</v>
      </c>
      <c r="H40" s="40">
        <f t="shared" si="3"/>
        <v>2577.7828125000001</v>
      </c>
      <c r="I40" s="40">
        <f t="shared" si="4"/>
        <v>2642.2273828124999</v>
      </c>
      <c r="J40" s="40">
        <f t="shared" si="4"/>
        <v>2708.2830673828121</v>
      </c>
    </row>
    <row r="41" spans="1:246" ht="25.5">
      <c r="A41" s="14" t="s">
        <v>12</v>
      </c>
      <c r="B41" s="28" t="s">
        <v>36</v>
      </c>
      <c r="C41" s="27" t="s">
        <v>37</v>
      </c>
      <c r="D41" s="36">
        <v>1.6</v>
      </c>
      <c r="E41" s="44">
        <f t="shared" si="1"/>
        <v>2320</v>
      </c>
      <c r="F41" s="55">
        <f t="shared" si="2"/>
        <v>2494</v>
      </c>
      <c r="G41" s="40">
        <f t="shared" si="3"/>
        <v>2618.7000000000003</v>
      </c>
      <c r="H41" s="40">
        <f t="shared" si="3"/>
        <v>2749.6350000000002</v>
      </c>
      <c r="I41" s="40">
        <f t="shared" si="4"/>
        <v>2818.3758750000002</v>
      </c>
      <c r="J41" s="40">
        <f t="shared" si="4"/>
        <v>2888.8352718749998</v>
      </c>
    </row>
    <row r="42" spans="1:246">
      <c r="A42" s="14"/>
      <c r="B42" s="26" t="s">
        <v>32</v>
      </c>
      <c r="C42" s="27" t="s">
        <v>37</v>
      </c>
      <c r="D42" s="31">
        <v>1.5</v>
      </c>
      <c r="E42" s="44">
        <f t="shared" si="1"/>
        <v>2175</v>
      </c>
      <c r="F42" s="55">
        <f t="shared" si="2"/>
        <v>2338.125</v>
      </c>
      <c r="G42" s="40">
        <f t="shared" si="3"/>
        <v>2455.03125</v>
      </c>
      <c r="H42" s="40">
        <f t="shared" si="3"/>
        <v>2577.7828125000001</v>
      </c>
      <c r="I42" s="40">
        <f t="shared" si="4"/>
        <v>2642.2273828124999</v>
      </c>
      <c r="J42" s="40">
        <f t="shared" si="4"/>
        <v>2708.2830673828121</v>
      </c>
    </row>
    <row r="43" spans="1:246">
      <c r="A43" s="14"/>
      <c r="B43" s="26" t="s">
        <v>33</v>
      </c>
      <c r="C43" s="27" t="s">
        <v>37</v>
      </c>
      <c r="D43" s="31">
        <v>1.4</v>
      </c>
      <c r="E43" s="44">
        <f t="shared" si="1"/>
        <v>2029.9999999999998</v>
      </c>
      <c r="F43" s="55">
        <f t="shared" si="2"/>
        <v>2182.2499999999995</v>
      </c>
      <c r="G43" s="40">
        <f t="shared" si="3"/>
        <v>2291.3624999999997</v>
      </c>
      <c r="H43" s="40">
        <f t="shared" si="3"/>
        <v>2405.930625</v>
      </c>
      <c r="I43" s="40">
        <f t="shared" si="4"/>
        <v>2466.0788906249995</v>
      </c>
      <c r="J43" s="40">
        <f t="shared" si="4"/>
        <v>2527.7308628906244</v>
      </c>
    </row>
    <row r="44" spans="1:246">
      <c r="A44" s="14"/>
      <c r="B44" s="26" t="s">
        <v>35</v>
      </c>
      <c r="C44" s="27" t="s">
        <v>37</v>
      </c>
      <c r="D44" s="31">
        <v>1.3</v>
      </c>
      <c r="E44" s="44">
        <f t="shared" si="1"/>
        <v>1885</v>
      </c>
      <c r="F44" s="55">
        <f t="shared" si="2"/>
        <v>2026.375</v>
      </c>
      <c r="G44" s="40">
        <f t="shared" si="3"/>
        <v>2127.6937499999999</v>
      </c>
      <c r="H44" s="40">
        <f t="shared" si="3"/>
        <v>2234.0784374999998</v>
      </c>
      <c r="I44" s="40">
        <f t="shared" si="4"/>
        <v>2289.9303984374997</v>
      </c>
      <c r="J44" s="40">
        <f t="shared" si="4"/>
        <v>2347.1786583984372</v>
      </c>
    </row>
    <row r="45" spans="1:246">
      <c r="A45" s="14" t="s">
        <v>14</v>
      </c>
      <c r="B45" s="28" t="s">
        <v>38</v>
      </c>
      <c r="C45" s="27" t="s">
        <v>39</v>
      </c>
      <c r="D45" s="31">
        <v>1.4</v>
      </c>
      <c r="E45" s="44">
        <f t="shared" si="1"/>
        <v>2029.9999999999998</v>
      </c>
      <c r="F45" s="55">
        <f t="shared" si="2"/>
        <v>2182.2499999999995</v>
      </c>
      <c r="G45" s="40">
        <f t="shared" si="3"/>
        <v>2291.3624999999997</v>
      </c>
      <c r="H45" s="40">
        <f t="shared" si="3"/>
        <v>2405.930625</v>
      </c>
      <c r="I45" s="40">
        <f t="shared" si="4"/>
        <v>2466.0788906249995</v>
      </c>
      <c r="J45" s="40">
        <f t="shared" si="4"/>
        <v>2527.7308628906244</v>
      </c>
    </row>
    <row r="46" spans="1:246">
      <c r="A46" s="14"/>
      <c r="B46" s="26" t="s">
        <v>32</v>
      </c>
      <c r="C46" s="27" t="s">
        <v>39</v>
      </c>
      <c r="D46" s="31">
        <v>1.3</v>
      </c>
      <c r="E46" s="44">
        <f t="shared" si="1"/>
        <v>1885</v>
      </c>
      <c r="F46" s="55">
        <f t="shared" si="2"/>
        <v>2026.375</v>
      </c>
      <c r="G46" s="40">
        <f t="shared" si="3"/>
        <v>2127.6937499999999</v>
      </c>
      <c r="H46" s="40">
        <f t="shared" si="3"/>
        <v>2234.0784374999998</v>
      </c>
      <c r="I46" s="40">
        <f t="shared" si="4"/>
        <v>2289.9303984374997</v>
      </c>
      <c r="J46" s="40">
        <f t="shared" si="4"/>
        <v>2347.1786583984372</v>
      </c>
    </row>
    <row r="47" spans="1:246">
      <c r="A47" s="14"/>
      <c r="B47" s="26" t="s">
        <v>33</v>
      </c>
      <c r="C47" s="27" t="s">
        <v>39</v>
      </c>
      <c r="D47" s="31">
        <v>1.2</v>
      </c>
      <c r="E47" s="44">
        <f t="shared" si="1"/>
        <v>1740</v>
      </c>
      <c r="F47" s="55">
        <f t="shared" si="2"/>
        <v>1870.5</v>
      </c>
      <c r="G47" s="40">
        <f t="shared" si="3"/>
        <v>1964.0250000000001</v>
      </c>
      <c r="H47" s="40">
        <f t="shared" si="3"/>
        <v>2062.2262500000002</v>
      </c>
      <c r="I47" s="40">
        <f t="shared" si="4"/>
        <v>2113.7819062499998</v>
      </c>
      <c r="J47" s="40">
        <f t="shared" si="4"/>
        <v>2166.6264539062495</v>
      </c>
    </row>
    <row r="48" spans="1:246">
      <c r="A48" s="14"/>
      <c r="B48" s="26" t="s">
        <v>35</v>
      </c>
      <c r="C48" s="27" t="s">
        <v>39</v>
      </c>
      <c r="D48" s="31">
        <v>1.1000000000000001</v>
      </c>
      <c r="E48" s="44">
        <f t="shared" si="1"/>
        <v>1595.0000000000002</v>
      </c>
      <c r="F48" s="55">
        <f t="shared" si="2"/>
        <v>1714.6250000000002</v>
      </c>
      <c r="G48" s="40">
        <f t="shared" si="3"/>
        <v>1800.3562500000003</v>
      </c>
      <c r="H48" s="40">
        <f t="shared" si="3"/>
        <v>1890.3740625000003</v>
      </c>
      <c r="I48" s="40">
        <f t="shared" si="4"/>
        <v>1937.6334140625002</v>
      </c>
      <c r="J48" s="40">
        <f t="shared" si="4"/>
        <v>1986.0742494140625</v>
      </c>
    </row>
    <row r="49" spans="1:10" ht="15" customHeight="1">
      <c r="A49" s="30"/>
      <c r="B49" s="30"/>
      <c r="C49" s="30"/>
    </row>
    <row r="50" spans="1:10" ht="24" customHeight="1">
      <c r="A50" s="112" t="s">
        <v>40</v>
      </c>
      <c r="B50" s="112"/>
      <c r="C50" s="112"/>
      <c r="D50" s="112"/>
      <c r="E50" s="112"/>
      <c r="F50" s="112"/>
      <c r="G50" s="112"/>
      <c r="H50" s="112"/>
      <c r="I50" s="112"/>
    </row>
    <row r="52" spans="1:10">
      <c r="A52" s="3" t="s">
        <v>41</v>
      </c>
    </row>
    <row r="53" spans="1:10" ht="57.75" customHeight="1">
      <c r="B53" s="111" t="s">
        <v>42</v>
      </c>
      <c r="C53" s="111"/>
      <c r="D53" s="111"/>
      <c r="E53" s="111"/>
      <c r="F53" s="111"/>
      <c r="G53" s="111"/>
      <c r="H53" s="111"/>
      <c r="I53" s="111"/>
      <c r="J53" s="111"/>
    </row>
  </sheetData>
  <sheetProtection selectLockedCells="1" selectUnlockedCells="1"/>
  <mergeCells count="22">
    <mergeCell ref="B53:J53"/>
    <mergeCell ref="E12:E14"/>
    <mergeCell ref="F12:G12"/>
    <mergeCell ref="F13:F14"/>
    <mergeCell ref="G13:G14"/>
    <mergeCell ref="B31:B32"/>
    <mergeCell ref="C31:C33"/>
    <mergeCell ref="D31:D33"/>
    <mergeCell ref="E31:E33"/>
    <mergeCell ref="F31:F33"/>
    <mergeCell ref="D12:D14"/>
    <mergeCell ref="G31:G33"/>
    <mergeCell ref="H31:H33"/>
    <mergeCell ref="I31:I33"/>
    <mergeCell ref="J31:J33"/>
    <mergeCell ref="A50:I50"/>
    <mergeCell ref="A31:A32"/>
    <mergeCell ref="B1:C1"/>
    <mergeCell ref="B2:C2"/>
    <mergeCell ref="A12:A14"/>
    <mergeCell ref="B12:B14"/>
    <mergeCell ref="C12:C14"/>
  </mergeCells>
  <pageMargins left="0.47222222222222221" right="0.19652777777777777" top="0.47291666666666665" bottom="0.39305555555555555" header="0.31527777777777777" footer="0.19652777777777777"/>
  <pageSetup paperSize="9" scale="85" firstPageNumber="140" orientation="portrait" useFirstPageNumber="1" horizontalDpi="300" verticalDpi="300" r:id="rId1"/>
  <headerFooter alignWithMargins="0">
    <oddHeader>&amp;CDRAFT</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4</vt:lpstr>
      <vt:lpstr>contractuali</vt:lpstr>
      <vt:lpstr>3</vt:lpstr>
      <vt:lpstr>Sheet1</vt:lpstr>
      <vt:lpstr>3.5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Rodica Funar</dc:creator>
  <cp:lastModifiedBy>asus</cp:lastModifiedBy>
  <cp:lastPrinted>2017-07-23T08:11:59Z</cp:lastPrinted>
  <dcterms:created xsi:type="dcterms:W3CDTF">2017-05-25T05:26:11Z</dcterms:created>
  <dcterms:modified xsi:type="dcterms:W3CDTF">2017-08-04T18:40:33Z</dcterms:modified>
</cp:coreProperties>
</file>